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326"/>
  <workbookPr codeName="ThisWorkbook"/>
  <mc:AlternateContent xmlns:mc="http://schemas.openxmlformats.org/markup-compatibility/2006">
    <mc:Choice Requires="x15">
      <x15ac:absPath xmlns:x15ac="http://schemas.microsoft.com/office/spreadsheetml/2010/11/ac" url="T:\4. Social Value Measurement\"/>
    </mc:Choice>
  </mc:AlternateContent>
  <bookViews>
    <workbookView xWindow="0" yWindow="0" windowWidth="11940" windowHeight="5910" tabRatio="965" activeTab="1" xr2:uid="{00000000-000D-0000-FFFF-FFFF00000000}"/>
  </bookViews>
  <sheets>
    <sheet name="Introduction" sheetId="50" r:id="rId1"/>
    <sheet name="IndicatorList" sheetId="49" r:id="rId2"/>
    <sheet name="Input Sheet (1a)" sheetId="47" r:id="rId3"/>
    <sheet name="Dashboard (1a)" sheetId="38" r:id="rId4"/>
    <sheet name="Input Sheet (1b)" sheetId="56" r:id="rId5"/>
    <sheet name="Dashboard (1b)" sheetId="57" r:id="rId6"/>
    <sheet name="Input Sheet_Future (1c)" sheetId="58" r:id="rId7"/>
    <sheet name="Dashboard_Future (1c) " sheetId="59" r:id="rId8"/>
    <sheet name="Sheet5" sheetId="48" state="hidden" r:id="rId9"/>
    <sheet name="HealthList" sheetId="22" state="hidden" r:id="rId10"/>
    <sheet name="List" sheetId="15" state="hidden" r:id="rId11"/>
  </sheets>
  <definedNames>
    <definedName name="_xlnm.Print_Titles" localSheetId="1">IndicatorList!$1:$2</definedName>
  </definedNames>
  <calcPr calcId="171027"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2" i="59" l="1"/>
  <c r="A1" i="57"/>
  <c r="H41" i="59"/>
  <c r="A41" i="59"/>
  <c r="D45" i="58"/>
  <c r="E45" i="58"/>
  <c r="H22" i="59"/>
  <c r="A22" i="59"/>
  <c r="H6" i="59"/>
  <c r="A6" i="59"/>
  <c r="C45" i="58"/>
  <c r="C60" i="58"/>
  <c r="D60" i="58"/>
  <c r="I41" i="59"/>
  <c r="B41" i="59"/>
  <c r="A39" i="59"/>
  <c r="I22" i="59"/>
  <c r="B22" i="59"/>
  <c r="A20" i="59"/>
  <c r="C7" i="59"/>
  <c r="P6" i="59"/>
  <c r="I6" i="59"/>
  <c r="B6" i="59"/>
  <c r="A5" i="59"/>
  <c r="C87" i="58"/>
  <c r="E64" i="58"/>
  <c r="D64" i="58"/>
  <c r="C64" i="58"/>
  <c r="E63" i="58"/>
  <c r="D63" i="58"/>
  <c r="C63" i="58"/>
  <c r="E61" i="58"/>
  <c r="D61" i="58"/>
  <c r="C61" i="58"/>
  <c r="E60" i="58"/>
  <c r="E20" i="58"/>
  <c r="O6" i="59"/>
  <c r="D20" i="58"/>
  <c r="C20" i="58"/>
  <c r="D64" i="56"/>
  <c r="E64" i="56"/>
  <c r="D63" i="56"/>
  <c r="E63" i="56"/>
  <c r="D60" i="56"/>
  <c r="E60" i="56"/>
  <c r="D61" i="56"/>
  <c r="E61" i="56"/>
  <c r="D20" i="56"/>
  <c r="E20" i="56"/>
  <c r="D45" i="56"/>
  <c r="E45" i="56"/>
  <c r="C45" i="56"/>
  <c r="H5" i="57"/>
  <c r="H5" i="38"/>
  <c r="I40" i="57"/>
  <c r="H40" i="57"/>
  <c r="B40" i="57"/>
  <c r="A40" i="57"/>
  <c r="A38" i="57"/>
  <c r="I21" i="57"/>
  <c r="H21" i="57"/>
  <c r="B21" i="57"/>
  <c r="A21" i="57"/>
  <c r="A19" i="57"/>
  <c r="C6" i="57"/>
  <c r="P5" i="57"/>
  <c r="I5" i="57"/>
  <c r="B5" i="57"/>
  <c r="A5" i="57"/>
  <c r="A4" i="57"/>
  <c r="C87" i="56"/>
  <c r="C86" i="56"/>
  <c r="C64" i="56"/>
  <c r="C63" i="56"/>
  <c r="C61" i="56"/>
  <c r="C60" i="56"/>
  <c r="C20" i="56"/>
  <c r="O5" i="57"/>
  <c r="A40" i="38"/>
  <c r="H40" i="38"/>
  <c r="H21" i="38"/>
  <c r="A21" i="38"/>
  <c r="A5" i="38"/>
  <c r="C87" i="47"/>
  <c r="C86" i="47"/>
  <c r="C64" i="47"/>
  <c r="C63" i="47"/>
  <c r="C61" i="47"/>
  <c r="C60" i="47"/>
  <c r="C20" i="47"/>
  <c r="O5" i="38"/>
  <c r="I40" i="38"/>
  <c r="B40" i="38"/>
  <c r="I21" i="38"/>
  <c r="B21" i="38"/>
  <c r="A38" i="38"/>
  <c r="C6" i="38"/>
  <c r="A19" i="38"/>
  <c r="P5" i="38"/>
  <c r="A1" i="38"/>
  <c r="B5" i="38"/>
  <c r="A4" i="38"/>
  <c r="I5" i="38"/>
</calcChain>
</file>

<file path=xl/sharedStrings.xml><?xml version="1.0" encoding="utf-8"?>
<sst xmlns="http://schemas.openxmlformats.org/spreadsheetml/2006/main" count="923" uniqueCount="257">
  <si>
    <t>Number of hours spend on educating beneficiaries</t>
  </si>
  <si>
    <t>lower incidence of contracting disease/illness</t>
  </si>
  <si>
    <t>fewer doctor visits</t>
  </si>
  <si>
    <t>higher life expectancy</t>
  </si>
  <si>
    <t>others</t>
  </si>
  <si>
    <t>a year ago</t>
  </si>
  <si>
    <t>peers outside</t>
  </si>
  <si>
    <t xml:space="preserve"> 2 - Very good</t>
  </si>
  <si>
    <t xml:space="preserve"> 3 - Good</t>
  </si>
  <si>
    <t xml:space="preserve"> 4 - Fair</t>
  </si>
  <si>
    <t xml:space="preserve"> 5 - Poor</t>
  </si>
  <si>
    <t xml:space="preserve"> 1 - Excellent</t>
  </si>
  <si>
    <t>Q1)</t>
  </si>
  <si>
    <t>Q3)</t>
  </si>
  <si>
    <t xml:space="preserve"> 2 - Very mild</t>
  </si>
  <si>
    <t xml:space="preserve"> 3 - Mild</t>
  </si>
  <si>
    <t xml:space="preserve"> 4 - Moderate</t>
  </si>
  <si>
    <t xml:space="preserve"> 5 - Severe</t>
  </si>
  <si>
    <t xml:space="preserve"> 6 - Very Severe</t>
  </si>
  <si>
    <t xml:space="preserve"> 1 - None</t>
  </si>
  <si>
    <t>Q4, 5)</t>
  </si>
  <si>
    <t>1 - YES, for more than 3 months</t>
  </si>
  <si>
    <t xml:space="preserve"> 2 - YES, for 3 months or less</t>
  </si>
  <si>
    <t xml:space="preserve"> 3 - NO</t>
  </si>
  <si>
    <t xml:space="preserve">Dollar value of employment positions for beneficiaries (eg the total income of the beneficiaries in last 12 months) </t>
  </si>
  <si>
    <t>Number of beneficiaries provided with employment opportunities in last 12 months</t>
  </si>
  <si>
    <t>Number of beneficiaries with a higher income/disposable income level compared to previous period</t>
  </si>
  <si>
    <t>% of beneficiaries with a higher income/disposable income level compared to previous period</t>
  </si>
  <si>
    <t>Number of beneficiaries that have experienced a higher level of well being eg due to job satisfaction</t>
  </si>
  <si>
    <t>% of beneficiaries that have experienced a higher level of well being eg due to job satisfaction</t>
  </si>
  <si>
    <t>Number of education opportunities provided for beneficiaries. Please also indicate the opportunities provided as well. (Eg number of English classes)</t>
  </si>
  <si>
    <t xml:space="preserve">Number of hours of education training provided for beneficiaries (eg sum of class hour * beneficiaries attended) </t>
  </si>
  <si>
    <t>Number of beneficiaries provided with the education opportunities</t>
  </si>
  <si>
    <t xml:space="preserve">Number of training opportunities provided for beneficiaries. Please also indicate type of training opportunities. </t>
  </si>
  <si>
    <t>Number of hours of training provided for beneficiaries (eg sum of training hour * beneficiaries attended)</t>
  </si>
  <si>
    <t>Number of beneficiaries provided with the training opportunity</t>
  </si>
  <si>
    <t>Number of goods/services provided. Please also indicate the goods/services provided that is related to basic human needs. (Eg Number of meals, transport trips)</t>
  </si>
  <si>
    <t>Dollar value of goods/services provided (eg Dollar value of meals, transport trips)</t>
  </si>
  <si>
    <t xml:space="preserve">Number of beneficiaries who have transited from no/limited access of the goods/services need to higher/secure access of the goods/services </t>
  </si>
  <si>
    <t>Number of tools/services provided. Please indicate the tools/services. (eg Number of financial accounts, products sold via e-commerce or crowdfunding bids)</t>
  </si>
  <si>
    <t>Dollar value of tools/services provided  (eg Dollar value of financial accounts, products sold via e-commerce or crowdfunding bids)</t>
  </si>
  <si>
    <t>Number of beneficiaries who have gain access to and/or use the economic tools/services</t>
  </si>
  <si>
    <t>Number of healthcare/social care products/services provided. Please also indicate the type of healthcare or social care products/services provided  (eg Number of nursing bed space)</t>
  </si>
  <si>
    <t>Dollar value of healthcare/social care products/services provided  (eg Dollar value of nursing bed space)</t>
  </si>
  <si>
    <t>Number of beneficiaries who have gained access to and/or use the healthcare/social care products/services provided</t>
  </si>
  <si>
    <t xml:space="preserve">Number of products and services provided. Please also indicate the products and services provided. (Eg Number of counselling sessions) </t>
  </si>
  <si>
    <t xml:space="preserve">Dollar value of products and services provided (eg Dollar value of counselling sessions) </t>
  </si>
  <si>
    <t>Number of beneficiaries who have gained access to products and services provided</t>
  </si>
  <si>
    <t>Number of products and services provided to organisations in the social sector. Please also indicate the type of products and services provided. (eg Number of training slots, consultancy projects)</t>
  </si>
  <si>
    <t>Dollar Value of products and services provided to organisations in the social sector (eg Dollar value of training slots, consultancy projects)</t>
  </si>
  <si>
    <r>
      <t xml:space="preserve">Dollar value change of affordability of  products/services (eg  price difference from </t>
    </r>
    <r>
      <rPr>
        <sz val="11"/>
        <color theme="1"/>
        <rFont val="Calibri"/>
        <family val="2"/>
        <scheme val="minor"/>
      </rPr>
      <t>known substitutes)</t>
    </r>
  </si>
  <si>
    <t>Provision of employment opportunities</t>
  </si>
  <si>
    <t xml:space="preserve">Provision of education </t>
  </si>
  <si>
    <t>Provision of skill development</t>
  </si>
  <si>
    <t xml:space="preserve">Provision of basic human needs (eg housing, transport, food) </t>
  </si>
  <si>
    <t xml:space="preserve">Provision of economic tools and services (eg financial access, crowdfunding, ecommerce) </t>
  </si>
  <si>
    <t>Provision of health care/ social care products and services</t>
  </si>
  <si>
    <t>Provision of products and services to improve the mental health &amp; well-being (eg address social exclusion)</t>
  </si>
  <si>
    <t>Capacity building for organisations in the social sector</t>
  </si>
  <si>
    <t xml:space="preserve">Number of employment opportunities. Please also indicate the type of employment opportunities. </t>
  </si>
  <si>
    <t>Latest Period</t>
  </si>
  <si>
    <t>Previous Period</t>
  </si>
  <si>
    <t>Target</t>
  </si>
  <si>
    <t xml:space="preserve">Dollar value of employment positions for beneficiaries 
(eg the total income of the beneficiaries in last 12 months) </t>
  </si>
  <si>
    <t>2 Periods Ago</t>
  </si>
  <si>
    <t>Number of employment opportunities</t>
  </si>
  <si>
    <t>Full Time</t>
  </si>
  <si>
    <t>Outcome: Improve Employment Opportunities</t>
  </si>
  <si>
    <t>Type of employment opportunities</t>
  </si>
  <si>
    <t>Outcome: Increase Security of Income</t>
  </si>
  <si>
    <t>Outcome: Improve Well Being</t>
  </si>
  <si>
    <t>Name of Social Enterprise</t>
  </si>
  <si>
    <t>Absolutely Social</t>
  </si>
  <si>
    <t>Instructions: 
1) Input your social enteprise name
2) Select your Outcome Area 
3) Look up the social value framework indicator list and select the outcomes and indicators that you want to measure. 
4) Input the indicators, value of the indicators, as well as the target values that you have originally set in the blue boxes below.</t>
  </si>
  <si>
    <t>Outcome Area</t>
  </si>
  <si>
    <t>Legend</t>
  </si>
  <si>
    <t>Just miss target</t>
  </si>
  <si>
    <t>Fall short of target</t>
  </si>
  <si>
    <t>Meet or exceed target</t>
  </si>
  <si>
    <t>Outcome Areas</t>
  </si>
  <si>
    <t>Priority</t>
  </si>
  <si>
    <t xml:space="preserve">Outcome Metrics </t>
  </si>
  <si>
    <t>Indicators</t>
  </si>
  <si>
    <t>Data Collection</t>
  </si>
  <si>
    <t xml:space="preserve">Useful Link </t>
  </si>
  <si>
    <t xml:space="preserve"> 1) Provision of employment opportunities</t>
  </si>
  <si>
    <t>1st Tier</t>
  </si>
  <si>
    <t>* Improve employment opportunities</t>
  </si>
  <si>
    <t>Tracked Data</t>
  </si>
  <si>
    <t>2nd Tier</t>
  </si>
  <si>
    <t>* Increase security of income</t>
  </si>
  <si>
    <t>Survey/Tracked Data</t>
  </si>
  <si>
    <t>Number of members in beneficiaries' families or other related parties that benefit from increase in income/disposable income</t>
  </si>
  <si>
    <t xml:space="preserve">* Improve well being </t>
  </si>
  <si>
    <t>Survey/Interviews/Social worker reports</t>
  </si>
  <si>
    <t>3rd Tier</t>
  </si>
  <si>
    <t xml:space="preserve">Magnitude increase in the various types of well being measures for beneficiaries </t>
  </si>
  <si>
    <t xml:space="preserve">Number of beneficiaries' family members or related parties that have experienced a higher level of well being </t>
  </si>
  <si>
    <t>Magnitude increase in the various types of well being measures for beneficiaries' family members or related parties</t>
  </si>
  <si>
    <t xml:space="preserve">2) Provision of education </t>
  </si>
  <si>
    <t>* Improve education attainment</t>
  </si>
  <si>
    <t xml:space="preserve">Dollar value of education opportunities provided </t>
  </si>
  <si>
    <t>Number of beneficiaries with better grades within 6/12 months</t>
  </si>
  <si>
    <t>Number of beneficiaries who advanced to higher education opportunities within 6/12 months</t>
  </si>
  <si>
    <t xml:space="preserve">% of beneficiaries with better grades </t>
  </si>
  <si>
    <t xml:space="preserve">% of beneficiaries who advanced to higher education opportunities </t>
  </si>
  <si>
    <t xml:space="preserve">Average improvement in grades </t>
  </si>
  <si>
    <t xml:space="preserve">Number of beneficiaries with a higher income/disposable income level </t>
  </si>
  <si>
    <t xml:space="preserve">% of beneficiaries with a higher income/disposable income level </t>
  </si>
  <si>
    <t>Dollar value of increase in income/disposable income of beneficiaries  (eg higher income of beneficiaries or less expenditure on educational services)</t>
  </si>
  <si>
    <t>% increase in income/disposable income of beneficiaries  (eg higher income of beneficiaries or less expenditure on educational services)</t>
  </si>
  <si>
    <t>Dollar value increase in disposable income of families/related parties (eg higher income of beneficiaries or less expenditure on educational services)</t>
  </si>
  <si>
    <t>% increase in disposable income of families/related parties (eg higher income of beneficiaries or less expenditure on educational services)</t>
  </si>
  <si>
    <t>Number of people in beneficiaries' families/related parties that benefit from increase in income/disposable income</t>
  </si>
  <si>
    <t>Number of beneficiaries that have experienced a higher level of well being due to job satisfaction etc</t>
  </si>
  <si>
    <t>% of beneficiaries that have experienced a higher level of well being due to job satisfaction etc</t>
  </si>
  <si>
    <t>Magnitude increase in the various types of well being measures</t>
  </si>
  <si>
    <t>3) Provision of skill development</t>
  </si>
  <si>
    <t>* Acquire relevant skills development (technical, vocational and business skills) that they are able to use productively</t>
  </si>
  <si>
    <t xml:space="preserve">Dollar value of training opportunities provided </t>
  </si>
  <si>
    <t xml:space="preserve">Number of beneficiaries who have applied techniques learned within 6 months of completion </t>
  </si>
  <si>
    <t>Survey</t>
  </si>
  <si>
    <t xml:space="preserve">% of beneficiaries reporting who have applied techniques learned within 6 months of completion </t>
  </si>
  <si>
    <t xml:space="preserve">Number of beneficiaries who have secured an offer of employment (or who have established own enterprise) within 6 months of completion </t>
  </si>
  <si>
    <t xml:space="preserve">% of beneficiaries who have secured an offer of employment (or who have established own enterprise) within 6 months of completion </t>
  </si>
  <si>
    <t>Dollar value of the employment opportunities secured (eg Total income generated from the employment for a period of 12 months)</t>
  </si>
  <si>
    <t>Dollar value of increase in income/disposable income of beneficiaries</t>
  </si>
  <si>
    <t>% increase in average income/disposable income of beneficiaries</t>
  </si>
  <si>
    <t>Dollar value increase in income/disposable income for families/related parties (eg higher income of beneficiaries or less expenditure on educational services)</t>
  </si>
  <si>
    <t>% increase in average income/disposable income for families/related parties (eg higher income of beneficiaries or less expenditure on educational services)</t>
  </si>
  <si>
    <t>Number of members in beneficiaries' families/related parties that benefit from increase in income/disposable income</t>
  </si>
  <si>
    <t xml:space="preserve">* Improved feeling of security and well being </t>
  </si>
  <si>
    <t xml:space="preserve">Number of beneficiaries who feel confident in using acquired skills in real life situations related to their employment </t>
  </si>
  <si>
    <t xml:space="preserve">% of beneficiaries who feel confident in using acquired skills in real life situations related to their employment </t>
  </si>
  <si>
    <t>Number of beneficiaries who report a higher sense of security/wellbeing in life (eg feel positive about life, happier) due to the skills acquired</t>
  </si>
  <si>
    <t>% of beneficiaries who report a higher sense of security/wellbeing in life (eg feel positive about life, happier)  due to the skills acquired</t>
  </si>
  <si>
    <t xml:space="preserve">Number of beneficiaries' family members or related parties that have experienced a higher level of security/well being </t>
  </si>
  <si>
    <t>Magnitude increase in the various types of security/well being measures</t>
  </si>
  <si>
    <t xml:space="preserve">4) Provision of basic human needs (eg housing, transport, food) </t>
  </si>
  <si>
    <t xml:space="preserve">*Improve affordability and access </t>
  </si>
  <si>
    <t xml:space="preserve">% of beneficiaries who have transited from no/limited access of the  goods/services to higher/secure access of the  goods/services </t>
  </si>
  <si>
    <t xml:space="preserve">Dollar value change of affordability of goods/services  (eg price difference from substitutes ) </t>
  </si>
  <si>
    <t xml:space="preserve">% change of affordability of goods/services (eg  % price difference from substitutes) </t>
  </si>
  <si>
    <t>* Improved security of income</t>
  </si>
  <si>
    <t xml:space="preserve">Number of beneficiaries with a higher income/disposable income level due to less expenditure on goods/services </t>
  </si>
  <si>
    <t xml:space="preserve">% of beneficiaries with a higher income/disposable income level due to less expenditure on goods/services </t>
  </si>
  <si>
    <t xml:space="preserve">Dollar value of increase in income/disposable income of beneficiaries (or cost savings)  due to less expenditure on goods/services </t>
  </si>
  <si>
    <t xml:space="preserve">% increase in average income/disposable income of beneficiaries  due to less expenditure on goods/services </t>
  </si>
  <si>
    <t xml:space="preserve">Dollar value increase in disposable income for families/related parties (or cost savings) due to less expenditure on goods/services </t>
  </si>
  <si>
    <t xml:space="preserve">% increase in average disposable income for families/related parties due to less expenditure on goods/services </t>
  </si>
  <si>
    <t>Number of beneficiaries who report a higher sense of security/wellbeing in life</t>
  </si>
  <si>
    <t>% of beneficiaries who report a higher sense of security/wellbeing in life</t>
  </si>
  <si>
    <t xml:space="preserve">5) Provision of economic tools and services (eg financial access, crowdfunding, ecommerce) </t>
  </si>
  <si>
    <r>
      <t xml:space="preserve">Dollar value change of affordability of basic empowerment tools/services (eg  price difference from </t>
    </r>
    <r>
      <rPr>
        <sz val="11"/>
        <color theme="1"/>
        <rFont val="Calibri"/>
        <family val="2"/>
        <scheme val="minor"/>
      </rPr>
      <t xml:space="preserve">known substitutes) </t>
    </r>
  </si>
  <si>
    <r>
      <t xml:space="preserve">% change of affordability of basic empowerment tools/services (eg  price difference from </t>
    </r>
    <r>
      <rPr>
        <sz val="11"/>
        <color theme="1"/>
        <rFont val="Calibri"/>
        <family val="2"/>
        <scheme val="minor"/>
      </rPr>
      <t xml:space="preserve">known substitutes) </t>
    </r>
  </si>
  <si>
    <t>Number of beneficiaries with a higher income/disposable income level due to less expenditure on tools/services</t>
  </si>
  <si>
    <t>% of beneficiaries with a higher income/disposable income level due to less expenditure on  tools/services</t>
  </si>
  <si>
    <t>Dollar value of increase in income/disposable income of beneficiaries due to less expenditure on  tools/services</t>
  </si>
  <si>
    <t>% increase in average income/disposable income of beneficiaries  due to less expenditure on  tools/services</t>
  </si>
  <si>
    <t>Dollar value increase in disposable income for families/related parties due to less expenditure on  tools/services</t>
  </si>
  <si>
    <t>% increase in average disposable income for families/related parties due to less expenditure on  tools/services</t>
  </si>
  <si>
    <t xml:space="preserve"> 6) Provision of health care/ social care products and services
Footnote on:
-illness/ disease prevention 
-nursing care
-home care</t>
  </si>
  <si>
    <t>% of beneficiaries who have gained access to and/or use the healthcare/social care products/services provided</t>
  </si>
  <si>
    <r>
      <t xml:space="preserve">Dollar value change of affordability of  healthcare/social care products/services (eg  price difference from </t>
    </r>
    <r>
      <rPr>
        <sz val="11"/>
        <color theme="1"/>
        <rFont val="Calibri"/>
        <family val="2"/>
        <scheme val="minor"/>
      </rPr>
      <t>known substitutes)</t>
    </r>
  </si>
  <si>
    <r>
      <t xml:space="preserve">% change of affordability of healthcare/social care products/services (eg  price difference from </t>
    </r>
    <r>
      <rPr>
        <sz val="11"/>
        <color theme="1"/>
        <rFont val="Calibri"/>
        <family val="2"/>
        <scheme val="minor"/>
      </rPr>
      <t>known substitutes)</t>
    </r>
  </si>
  <si>
    <t>* Improved health outcomes</t>
  </si>
  <si>
    <t>Number of  of beneficiaries who report a better health outcome (eg a lower incidence of contracting the disease/illness, higher life expectancy)</t>
  </si>
  <si>
    <t>% of beneficiaries who report a better health outcome (eg a lower incidence of contracting the disease/illness, higher life expectancy)</t>
  </si>
  <si>
    <t>Indicate the improvement in the various health outcomes (eg % drop in incidence of contracting the disease/illness)</t>
  </si>
  <si>
    <t xml:space="preserve">* Increase health awareness </t>
  </si>
  <si>
    <t>Number of people reach out in health awareness campaign. Please also indicate the type of health awareness campaign</t>
  </si>
  <si>
    <t xml:space="preserve">Number of people adopting healthier lifestyle </t>
  </si>
  <si>
    <t>Number of beneficiaries with a higher income/disposable income level due to less expenditure on healthcare/social care</t>
  </si>
  <si>
    <t>% of beneficiaries with a higher income/disposable income level due to less expenditure on healthcare/social care</t>
  </si>
  <si>
    <t>Dollar value of increase in income/disposable income of beneficiaries (or cost savings) due to less expenditure on healthcare/social care</t>
  </si>
  <si>
    <t>% increase in average income/disposable income of beneficiaries  due to less expenditure on healthcare/social care</t>
  </si>
  <si>
    <t>Dollar value increase in disposable income for families/related parties (or cost savings) due to less expenditure on healthcare/social care</t>
  </si>
  <si>
    <t>% increase in average disposable income for families/related parties due to less expenditure on healthcare/social care</t>
  </si>
  <si>
    <t>* Improved well being/quality of life</t>
  </si>
  <si>
    <t xml:space="preserve">Number of beneficiaries who report improved quality of life (eg less pain, more mobile, reduction in care dependency) </t>
  </si>
  <si>
    <t>Survey/Interviews/Social worker/Healthcare reports</t>
  </si>
  <si>
    <t>% of beneficiaries who report improved quality of life (eg less pain, more mobile, reduction in care dependency)</t>
  </si>
  <si>
    <t>Number of beneficiaries' families/related parties who report an improved quality of life (eg more free time due to less care needed)</t>
  </si>
  <si>
    <t>% of beneficiaries' families/related parties who report an improved quality of life (eg more free time due to less care needed)</t>
  </si>
  <si>
    <t>Number of beneficiaries who report a higher sense of security/wellbeing in life (eg feel positive about life, happier)</t>
  </si>
  <si>
    <t>% of beneficiaries who report a higher sense of security/wellbeing in life (eg feel positive about life, happier)</t>
  </si>
  <si>
    <t>Number of beneficiaries' families/related parties who report a higher sense of security/wellbeing in life (eg feel positive about life, happier)</t>
  </si>
  <si>
    <t>% of beneficiaries' families/related parties who report a higher sense of security/wellbeing in life (eg feel positive about life, happier)</t>
  </si>
  <si>
    <t>Magnitude increase in the various types of well being/quality of life measures</t>
  </si>
  <si>
    <t xml:space="preserve"> 7) Provision of products and services to improve the mental health &amp; well-being (eg address social exclusion)</t>
  </si>
  <si>
    <t>% of beneficiaries who have gained access to products and services provided</t>
  </si>
  <si>
    <r>
      <t xml:space="preserve">Dollar value change of affordability of products/services (eg  price difference from </t>
    </r>
    <r>
      <rPr>
        <sz val="11"/>
        <color theme="1"/>
        <rFont val="Calibri"/>
        <family val="2"/>
        <scheme val="minor"/>
      </rPr>
      <t>known substitutes)</t>
    </r>
  </si>
  <si>
    <r>
      <t xml:space="preserve">% change of affordability of products/services (eg  price difference from </t>
    </r>
    <r>
      <rPr>
        <sz val="11"/>
        <color theme="1"/>
        <rFont val="Calibri"/>
        <family val="2"/>
        <scheme val="minor"/>
      </rPr>
      <t>known substitutes)</t>
    </r>
  </si>
  <si>
    <t>* Improved mental well being</t>
  </si>
  <si>
    <t>Number of beneficiaries who report an increase in emotional well being</t>
  </si>
  <si>
    <t>Survey/Interviews</t>
  </si>
  <si>
    <t>% of beneficiaries who report an increase in emotional well being</t>
  </si>
  <si>
    <t xml:space="preserve">Number of beneficiaries who report less incidences of stress/anxiety </t>
  </si>
  <si>
    <t xml:space="preserve">% of beneficiaries who report less incidences of stress/anxiety </t>
  </si>
  <si>
    <t xml:space="preserve">Number of beneficiaries that recover from mental health problems following use of services </t>
  </si>
  <si>
    <t xml:space="preserve">% of beneficiaries that recover from mental health problems following use of services </t>
  </si>
  <si>
    <t>Number of beneficiaries that report higher level of social integration/satisfaction with social relationships (eg more friends)</t>
  </si>
  <si>
    <t>% of beneficiaries that report higher level of social integration/satisfaction with social relationships (eg more friends)</t>
  </si>
  <si>
    <t>Number of beneficiaries who receive support in workplace (eg higher job retention)</t>
  </si>
  <si>
    <t>% of beneficiaries who receive support in workplace (eg higher job retention)</t>
  </si>
  <si>
    <t xml:space="preserve">Number of beneficiaries who are able to return back to work after treatment </t>
  </si>
  <si>
    <t xml:space="preserve">% of beneficiaries who are able to return back to work after treatment </t>
  </si>
  <si>
    <t xml:space="preserve">Dollar value of increase in income/disposable income (or cost savings)  of beneficiaries  </t>
  </si>
  <si>
    <t xml:space="preserve">Dollar value increase in income/disposable income (or cost savings)  for families/related parties </t>
  </si>
  <si>
    <t>% increase in average income/disposable income for families/related parties</t>
  </si>
  <si>
    <t>* Reduction in stigma/discrimination or general acceptance</t>
  </si>
  <si>
    <t>Number of people reach out in awareness campaign (eg in public, education institutions, workplaces)</t>
  </si>
  <si>
    <t xml:space="preserve">* Reduction in stigma/discrimination or general acceptance </t>
  </si>
  <si>
    <t xml:space="preserve">Number of people seeking mental health help </t>
  </si>
  <si>
    <t>8) Capacity building for organisations in the social sector</t>
  </si>
  <si>
    <t xml:space="preserve">* Improved affordability and access </t>
  </si>
  <si>
    <t>* Increased capacity of social organisations</t>
  </si>
  <si>
    <t>Number of beneficiaries (social organisations in this case) that report more effectiveness in the area of capacity building (eg services are useful for them )</t>
  </si>
  <si>
    <t>% of beneficiaries (social organisations in this case) that report more effectiveness in the area of capacity building (eg services are useful for them )</t>
  </si>
  <si>
    <t xml:space="preserve">Number of adoption of suggestions by organisations in the social sector </t>
  </si>
  <si>
    <t xml:space="preserve">% of suggestions adopted by organisations in the social sector </t>
  </si>
  <si>
    <t>Number of increase in beneficiary outreach that can be attributed to changes/improvements made</t>
  </si>
  <si>
    <t>% increase in beneficiary outreach that can be attributed to changes/improvements made</t>
  </si>
  <si>
    <t>Overview</t>
  </si>
  <si>
    <t>Objectives - MA2 - Monitor, Assess and Articulate</t>
  </si>
  <si>
    <t>Common Language</t>
  </si>
  <si>
    <t xml:space="preserve">Social value are outcomes created via direct means to the beneficiaries as well as indirect means to related parties including the beneficiaries’ families and society. To measure social value, a matrix with an initial list of indicators is drawn out to enable social enterprises to monitor, assess and articulate their social value. The “MA2” objectives are further elaborated below: 
a) Monitor - Assist the social entrepreneurs to collect data to continuously assess their work. It provides an oversight of the operations of the social enterprise and allow early detection of operational issues. 
b) Assess - Using the data that is collected over time, the social entrepreneurs can make an assessment on the social value created, whether it is on, above or below target. This will then allow the social entrepreneurs to make informed decision on the directions and strategies to undertake for the social enterprise. 
c) Articulate - Report/Communicate to stakeholders like management, staff, public or investors on the performance of social enterprise in a consistent format on a regular basis. 
It should be noted that due to differences in the context of social enterprises (eg beneficiaries served, operating models), data collected should ideally be used for the purpose of assessing the performance of the same social enterprise over time. Comparison of social enterprises across sectors must take into account the differences in context and the limitations. </t>
  </si>
  <si>
    <t>Proof-of-concept stage</t>
  </si>
  <si>
    <t>Years in Operation = 1 year</t>
  </si>
  <si>
    <t>Outcome Area 2</t>
  </si>
  <si>
    <t xml:space="preserve">Outcome: Improved affordability and access </t>
  </si>
  <si>
    <t>Type of type of products and services provided</t>
  </si>
  <si>
    <t xml:space="preserve">Number of products and services provided to organisations in the social sector. </t>
  </si>
  <si>
    <t>Ad-hoc Programmes</t>
  </si>
  <si>
    <t>Dollar value change of affordability of  products/services (price difference from known substitutes = $500)</t>
  </si>
  <si>
    <t>Dollar Value of products and services provided to organisations in the social sector (Dollar value of programmes = $1500)</t>
  </si>
  <si>
    <t>Outcome: Increased capacity of social organisations</t>
  </si>
  <si>
    <t>Number of beneficiaries that have experienced a higher level of well being due to programmes delivered</t>
  </si>
  <si>
    <t xml:space="preserve">% of beneficiaries that have experienced a higher level of well being due to programmes delivered </t>
  </si>
  <si>
    <t>Absolutely Social (1 Year)</t>
  </si>
  <si>
    <t>Years in Operation = 3 year</t>
  </si>
  <si>
    <t>Growth stage</t>
  </si>
  <si>
    <t>Future Period</t>
  </si>
  <si>
    <t>Current Period</t>
  </si>
  <si>
    <t>Future Period FY2</t>
  </si>
  <si>
    <t>This dashboard tracks the current period as well as show the targets for future periods.</t>
  </si>
  <si>
    <t>Social Value Input Sheet (1 year)</t>
  </si>
  <si>
    <t>Social Value Input Sheet (Now and Future)</t>
  </si>
  <si>
    <t>Social Value Input Sheet (Multi-year)</t>
  </si>
  <si>
    <t>Number of employment opportunities (Full time)</t>
  </si>
  <si>
    <r>
      <rPr>
        <b/>
        <sz val="14"/>
        <color theme="1"/>
        <rFont val="Calibri"/>
        <family val="2"/>
        <scheme val="minor"/>
      </rPr>
      <t>Social Value Toolkit</t>
    </r>
    <r>
      <rPr>
        <b/>
        <sz val="12"/>
        <color theme="1"/>
        <rFont val="Calibri"/>
        <family val="2"/>
        <scheme val="minor"/>
      </rPr>
      <t xml:space="preserve">
</t>
    </r>
    <r>
      <rPr>
        <b/>
        <sz val="11"/>
        <color theme="1"/>
        <rFont val="Calibri"/>
        <family val="2"/>
        <scheme val="minor"/>
      </rPr>
      <t xml:space="preserve"> © Developed by raiSE Ltd</t>
    </r>
  </si>
  <si>
    <t xml:space="preserve">The Social Value Toolkit is a guide to help social enterprises to determine and measure their social value. The motivation to create the toolkit comes from our members. Many of them have approached us for help to measure their social value. In the bid to assist them as well as to share our learnings based on our work with our grantees and investees, we developed this initial toolkit. This builds on the existing reporting indicators that we observed to be used by our portfolio of Social Enterprises. We also like to thank Bain &amp; Company and our social enterprises for their valuable inputs in this initial phase. </t>
  </si>
  <si>
    <t xml:space="preserve">The Social Value Toolkit aims to be a common language for social value measurement among social enterprises. In coming up with our indicator matrix, existing matrixes with their accompanying indicators used elsewhere in the world such as IRIS and Big Society Outcome Matrix are reviewed. In our initial list of indicators drawn out, there are quantitative indicators as well as qualitative indicators to be measured via tracked data, surveys, interviews and feedback. The quantitative indicators measure outreach, outcomes as well as the dollar values of the goods or services created. The qualitative indicators look at the less tangible outcomes such as wellbeing, and are more subjective and relative, but are equally important. 
There are different tiers of priority tagged to the indicators. The tier tagging makes it easier for social enterprises to choose the indicators based on the resources available to them for data collection. Tier 1 indicators are basic indicators and should be preferably measured. Tier 2 and 3 indicators are more advanced indicators and should be measured if the social enterprise has the resources.  
It should be stressed that this list of indicators is not intended to be prescriptive or exhaustive. Social enterprises can pick and choose indicators in the applicable outcome areas that are relevant to them and yet not overly burdensome for measurement. 
This initial list of indicators is a starting point for the social enterprises in producing a social value report of their work. This list of indicators will be further built upon and refined with your feedback and that of practitioners that are experts in this area of work. Please share your feedback on this social value toolkit with us via research@raise.sg. </t>
  </si>
  <si>
    <t>Number of beneficiaries (social organisations in this case) provided with products and services</t>
  </si>
  <si>
    <t>https://drive.google.com/open?id=0B4rl2Spi0qyrXzRtZ0FZNmFfT2M</t>
  </si>
  <si>
    <t xml:space="preserve">Job retention rate of beneficiaries in past 12 months </t>
  </si>
  <si>
    <r>
      <t xml:space="preserve">
</t>
    </r>
    <r>
      <rPr>
        <b/>
        <sz val="16"/>
        <color theme="1"/>
        <rFont val="Calibri"/>
        <family val="2"/>
        <scheme val="minor"/>
      </rPr>
      <t>Social Value Toolkit</t>
    </r>
    <r>
      <rPr>
        <b/>
        <sz val="11"/>
        <color theme="1"/>
        <rFont val="Calibri"/>
        <family val="2"/>
        <scheme val="minor"/>
      </rPr>
      <t xml:space="preserve">
 © Developed by raiSE Ltd
</t>
    </r>
    <r>
      <rPr>
        <sz val="12"/>
        <color theme="1"/>
        <rFont val="Calibri"/>
        <family val="2"/>
        <scheme val="minor"/>
      </rPr>
      <t xml:space="preserve">This list of indicators is not intended to be prescriptive or exhaustive. Social enterprises can pick and choose indicators from your applicable outcome areas. 
Depending on your operational resources, you select a list of relevant indicators to measure your social value as well as set the frequency of measurement (quarterly/half-yearly/yearly). 
This list of indicators will be further built upon and refined with your feedback. 
Please share your feedback on this social value toolkit with us via info@raise.sg. </t>
    </r>
    <r>
      <rPr>
        <b/>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</si>
</sst>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
  </numFmts>
  <fonts count="25"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2"/>
      <color rgb="FFFF0000"/>
      <name val="Calibri"/>
      <family val="2"/>
      <scheme val="minor"/>
    </font>
    <font>
      <b/>
      <sz val="11"/>
      <color rgb="FFFF0000"/>
      <name val="Calibri"/>
      <family val="2"/>
      <scheme val="minor"/>
    </font>
    <font>
      <sz val="11"/>
      <color rgb="FFFF0000"/>
      <name val="Calibri"/>
      <family val="2"/>
      <scheme val="minor"/>
    </font>
    <font>
      <b/>
      <sz val="16"/>
      <color rgb="FF7030A0"/>
      <name val="Calibri"/>
      <family val="2"/>
      <scheme val="minor"/>
    </font>
    <font>
      <b/>
      <sz val="14"/>
      <color rgb="FF7030A0"/>
      <name val="Calibri"/>
      <family val="2"/>
      <scheme val="minor"/>
    </font>
    <font>
      <sz val="12"/>
      <color theme="1"/>
      <name val="Arial Black"/>
      <family val="2"/>
    </font>
    <font>
      <sz val="10"/>
      <color theme="1"/>
      <name val="Arial Black"/>
      <family val="2"/>
    </font>
    <font>
      <sz val="10"/>
      <color theme="1"/>
      <name val="Calibri"/>
      <family val="2"/>
      <scheme val="minor"/>
    </font>
    <font>
      <b/>
      <sz val="12"/>
      <name val="Calibri"/>
      <family val="2"/>
      <scheme val="minor"/>
    </font>
    <font>
      <b/>
      <sz val="10"/>
      <color theme="1"/>
      <name val="Calibri"/>
      <family val="2"/>
      <scheme val="minor"/>
    </font>
    <font>
      <b/>
      <sz val="16"/>
      <color rgb="FFC00000"/>
      <name val="Calibri"/>
      <family val="2"/>
      <scheme val="minor"/>
    </font>
    <font>
      <sz val="16"/>
      <color theme="1"/>
      <name val="Calibri"/>
      <family val="2"/>
      <scheme val="minor"/>
    </font>
    <font>
      <b/>
      <sz val="11"/>
      <name val="Calibri"/>
      <family val="2"/>
      <scheme val="minor"/>
    </font>
    <font>
      <sz val="22"/>
      <color theme="1"/>
      <name val="Calibri"/>
      <family val="2"/>
      <scheme val="minor"/>
    </font>
    <font>
      <sz val="9"/>
      <color theme="1"/>
      <name val="Calibri"/>
      <family val="2"/>
      <scheme val="minor"/>
    </font>
    <font>
      <b/>
      <sz val="14"/>
      <color theme="1"/>
      <name val="Calibri"/>
      <family val="2"/>
      <scheme val="minor"/>
    </font>
    <font>
      <sz val="12"/>
      <color theme="1"/>
      <name val="Calibri"/>
      <family val="2"/>
      <scheme val="minor"/>
    </font>
    <font>
      <sz val="11"/>
      <name val="Calibri"/>
      <family val="2"/>
      <scheme val="minor"/>
    </font>
    <font>
      <u/>
      <sz val="11"/>
      <color theme="10"/>
      <name val="Calibri"/>
      <family val="2"/>
      <scheme val="minor"/>
    </font>
    <font>
      <b/>
      <sz val="16"/>
      <color theme="1"/>
      <name val="Calibri"/>
      <family val="2"/>
      <scheme val="minor"/>
    </font>
    <font>
      <b/>
      <u/>
      <sz val="16"/>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rgb="FF99FF99"/>
        <bgColor indexed="64"/>
      </patternFill>
    </fill>
    <fill>
      <patternFill patternType="solid">
        <fgColor rgb="FFCCFFFF"/>
        <bgColor indexed="64"/>
      </patternFill>
    </fill>
    <fill>
      <patternFill patternType="solid">
        <fgColor rgb="FFD2F98B"/>
        <bgColor indexed="64"/>
      </patternFill>
    </fill>
    <fill>
      <patternFill patternType="solid">
        <fgColor rgb="FFF7FFA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22" fillId="0" borderId="0" applyNumberFormat="0" applyFill="0" applyBorder="0" applyAlignment="0" applyProtection="0"/>
  </cellStyleXfs>
  <cellXfs count="125">
    <xf numFmtId="0" fontId="0" fillId="0" borderId="0" xfId="0"/>
    <xf numFmtId="0" fontId="0" fillId="2" borderId="0" xfId="0" applyFill="1"/>
    <xf numFmtId="0" fontId="0" fillId="2" borderId="0" xfId="0" applyFill="1" applyBorder="1"/>
    <xf numFmtId="0" fontId="0" fillId="0" borderId="0" xfId="0" applyFill="1"/>
    <xf numFmtId="0" fontId="0" fillId="0" borderId="0" xfId="0" applyAlignment="1"/>
    <xf numFmtId="0" fontId="0" fillId="4" borderId="1" xfId="0" applyFont="1" applyFill="1" applyBorder="1" applyAlignment="1"/>
    <xf numFmtId="0" fontId="0" fillId="8" borderId="1" xfId="0" applyFont="1" applyFill="1" applyBorder="1" applyAlignment="1"/>
    <xf numFmtId="0" fontId="0" fillId="5" borderId="1" xfId="0" applyFont="1" applyFill="1" applyBorder="1" applyAlignment="1"/>
    <xf numFmtId="0" fontId="0" fillId="6" borderId="1" xfId="0" applyFont="1" applyFill="1" applyBorder="1" applyAlignment="1"/>
    <xf numFmtId="0" fontId="0" fillId="7" borderId="1" xfId="0" applyFont="1" applyFill="1" applyBorder="1" applyAlignment="1"/>
    <xf numFmtId="0" fontId="0" fillId="3" borderId="1" xfId="0" applyFont="1" applyFill="1" applyBorder="1" applyAlignment="1"/>
    <xf numFmtId="0" fontId="1" fillId="9" borderId="0" xfId="0" applyFont="1" applyFill="1"/>
    <xf numFmtId="0" fontId="0" fillId="0" borderId="0" xfId="0" applyFill="1" applyBorder="1" applyAlignment="1">
      <alignment horizontal="right"/>
    </xf>
    <xf numFmtId="0" fontId="5" fillId="0" borderId="0" xfId="0" applyFont="1" applyFill="1" applyBorder="1" applyAlignment="1">
      <alignment horizontal="right"/>
    </xf>
    <xf numFmtId="0" fontId="3" fillId="0" borderId="0" xfId="0" applyFont="1" applyFill="1"/>
    <xf numFmtId="0" fontId="0" fillId="0" borderId="0" xfId="0" applyFill="1" applyBorder="1"/>
    <xf numFmtId="0" fontId="0" fillId="0" borderId="3" xfId="0" applyFill="1" applyBorder="1"/>
    <xf numFmtId="0" fontId="0" fillId="0" borderId="4" xfId="0" applyFill="1" applyBorder="1"/>
    <xf numFmtId="0" fontId="3" fillId="0" borderId="5" xfId="0" applyFont="1" applyFill="1" applyBorder="1"/>
    <xf numFmtId="0" fontId="1" fillId="0" borderId="0" xfId="0" applyFont="1" applyFill="1" applyBorder="1" applyAlignment="1">
      <alignment horizontal="right"/>
    </xf>
    <xf numFmtId="0" fontId="1" fillId="0" borderId="6" xfId="0" applyFont="1" applyFill="1" applyBorder="1" applyAlignment="1">
      <alignment horizontal="center"/>
    </xf>
    <xf numFmtId="0" fontId="4" fillId="0" borderId="5" xfId="0" applyFont="1" applyFill="1" applyBorder="1"/>
    <xf numFmtId="0" fontId="1" fillId="0" borderId="5" xfId="0" applyFont="1" applyFill="1" applyBorder="1"/>
    <xf numFmtId="0" fontId="0" fillId="0" borderId="6" xfId="0" applyFill="1" applyBorder="1" applyAlignment="1">
      <alignment horizontal="center"/>
    </xf>
    <xf numFmtId="9" fontId="0" fillId="0" borderId="6" xfId="0" applyNumberFormat="1" applyFill="1" applyBorder="1" applyAlignment="1">
      <alignment horizontal="center"/>
    </xf>
    <xf numFmtId="0" fontId="6" fillId="0" borderId="0" xfId="0" applyFont="1" applyFill="1"/>
    <xf numFmtId="0" fontId="4" fillId="0" borderId="5" xfId="0" applyFont="1" applyFill="1" applyBorder="1" applyAlignment="1">
      <alignment horizontal="left"/>
    </xf>
    <xf numFmtId="0" fontId="6" fillId="0" borderId="6" xfId="0" applyFont="1" applyFill="1" applyBorder="1"/>
    <xf numFmtId="0" fontId="0" fillId="0" borderId="7" xfId="0" applyFill="1" applyBorder="1"/>
    <xf numFmtId="0" fontId="0" fillId="0" borderId="8" xfId="0" applyFill="1" applyBorder="1" applyAlignment="1">
      <alignment horizontal="center"/>
    </xf>
    <xf numFmtId="0" fontId="0" fillId="0" borderId="9" xfId="0" applyFill="1" applyBorder="1" applyAlignment="1">
      <alignment horizontal="center"/>
    </xf>
    <xf numFmtId="0" fontId="0" fillId="0" borderId="0"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Fill="1" applyBorder="1"/>
    <xf numFmtId="0" fontId="0" fillId="0" borderId="6" xfId="0" applyFill="1" applyBorder="1"/>
    <xf numFmtId="0" fontId="1" fillId="0" borderId="0" xfId="0" applyFont="1" applyFill="1" applyBorder="1" applyAlignment="1">
      <alignment horizontal="center"/>
    </xf>
    <xf numFmtId="0" fontId="3" fillId="0" borderId="5" xfId="0" applyFont="1" applyFill="1" applyBorder="1" applyAlignment="1">
      <alignment horizontal="center"/>
    </xf>
    <xf numFmtId="9" fontId="0" fillId="0" borderId="0" xfId="2" applyFont="1" applyFill="1" applyBorder="1" applyAlignment="1">
      <alignment horizontal="center"/>
    </xf>
    <xf numFmtId="0" fontId="0" fillId="0" borderId="8" xfId="0" applyFill="1" applyBorder="1"/>
    <xf numFmtId="0" fontId="0" fillId="0" borderId="9" xfId="0" applyFill="1" applyBorder="1"/>
    <xf numFmtId="0" fontId="5" fillId="0" borderId="0" xfId="0" applyFont="1" applyFill="1" applyBorder="1"/>
    <xf numFmtId="0" fontId="5" fillId="0" borderId="6" xfId="0" applyFont="1" applyFill="1" applyBorder="1" applyAlignment="1">
      <alignment horizontal="center"/>
    </xf>
    <xf numFmtId="0" fontId="5" fillId="0" borderId="0" xfId="0" applyFont="1" applyFill="1"/>
    <xf numFmtId="0" fontId="8" fillId="7" borderId="2" xfId="0" applyFont="1" applyFill="1" applyBorder="1" applyAlignment="1">
      <alignment horizontal="center"/>
    </xf>
    <xf numFmtId="0" fontId="7" fillId="7" borderId="2" xfId="0" applyFont="1" applyFill="1" applyBorder="1" applyAlignment="1">
      <alignment horizontal="center"/>
    </xf>
    <xf numFmtId="0" fontId="1" fillId="7" borderId="0" xfId="0" applyFont="1" applyFill="1" applyBorder="1" applyAlignment="1">
      <alignment horizontal="right"/>
    </xf>
    <xf numFmtId="0" fontId="5" fillId="7" borderId="0" xfId="0" applyFont="1" applyFill="1" applyBorder="1" applyAlignment="1">
      <alignment horizontal="right"/>
    </xf>
    <xf numFmtId="0" fontId="3" fillId="7" borderId="5" xfId="0" applyFont="1" applyFill="1" applyBorder="1"/>
    <xf numFmtId="0" fontId="1" fillId="7" borderId="5" xfId="0" applyFont="1" applyFill="1" applyBorder="1" applyAlignment="1">
      <alignment wrapText="1"/>
    </xf>
    <xf numFmtId="0" fontId="0" fillId="7" borderId="0" xfId="0" applyFill="1" applyBorder="1" applyAlignment="1">
      <alignment horizontal="right"/>
    </xf>
    <xf numFmtId="164" fontId="1" fillId="7" borderId="0" xfId="1" applyNumberFormat="1" applyFont="1" applyFill="1" applyBorder="1" applyAlignment="1">
      <alignment horizontal="center" vertical="center"/>
    </xf>
    <xf numFmtId="0" fontId="3" fillId="7" borderId="5" xfId="0" applyFont="1" applyFill="1" applyBorder="1" applyAlignment="1">
      <alignment wrapText="1"/>
    </xf>
    <xf numFmtId="0" fontId="3" fillId="7" borderId="5" xfId="0" applyFont="1" applyFill="1" applyBorder="1" applyAlignment="1">
      <alignment horizontal="right" wrapText="1"/>
    </xf>
    <xf numFmtId="0" fontId="9" fillId="0" borderId="0" xfId="0" applyFont="1" applyFill="1"/>
    <xf numFmtId="0" fontId="10" fillId="0" borderId="0" xfId="0" applyFont="1" applyFill="1" applyAlignment="1">
      <alignment wrapText="1"/>
    </xf>
    <xf numFmtId="0" fontId="11" fillId="0" borderId="0" xfId="0" applyFont="1" applyFill="1" applyAlignment="1">
      <alignment wrapText="1"/>
    </xf>
    <xf numFmtId="0" fontId="8" fillId="2" borderId="0" xfId="0" applyFont="1" applyFill="1"/>
    <xf numFmtId="0" fontId="12" fillId="7" borderId="5" xfId="0" applyFont="1" applyFill="1" applyBorder="1" applyAlignment="1">
      <alignment horizontal="left" wrapText="1"/>
    </xf>
    <xf numFmtId="0" fontId="0" fillId="2" borderId="0" xfId="0" applyFill="1" applyBorder="1" applyAlignment="1">
      <alignment wrapText="1"/>
    </xf>
    <xf numFmtId="0" fontId="1" fillId="2" borderId="0" xfId="0" applyFont="1" applyFill="1" applyBorder="1" applyAlignment="1">
      <alignment wrapText="1"/>
    </xf>
    <xf numFmtId="0" fontId="14" fillId="2" borderId="0" xfId="0" applyFont="1" applyFill="1"/>
    <xf numFmtId="0" fontId="15" fillId="2" borderId="0" xfId="0" applyFont="1" applyFill="1"/>
    <xf numFmtId="0" fontId="5" fillId="0" borderId="6" xfId="0" applyFont="1" applyFill="1" applyBorder="1"/>
    <xf numFmtId="164" fontId="5" fillId="7" borderId="0" xfId="1" applyNumberFormat="1" applyFont="1" applyFill="1" applyBorder="1" applyAlignment="1">
      <alignment horizontal="right"/>
    </xf>
    <xf numFmtId="164" fontId="5" fillId="7" borderId="0" xfId="1" applyNumberFormat="1" applyFont="1" applyFill="1" applyBorder="1" applyAlignment="1">
      <alignment horizontal="center" vertical="center"/>
    </xf>
    <xf numFmtId="0" fontId="0" fillId="0" borderId="0" xfId="0" applyFont="1" applyAlignment="1">
      <alignment wrapText="1"/>
    </xf>
    <xf numFmtId="0" fontId="1" fillId="0" borderId="0" xfId="0" applyFont="1" applyAlignment="1">
      <alignment wrapText="1"/>
    </xf>
    <xf numFmtId="165" fontId="17" fillId="2" borderId="0" xfId="0" applyNumberFormat="1" applyFont="1" applyFill="1" applyAlignment="1">
      <alignment vertical="center"/>
    </xf>
    <xf numFmtId="0" fontId="0" fillId="2" borderId="0" xfId="0" applyFill="1" applyBorder="1" applyAlignment="1">
      <alignment vertical="center" wrapText="1"/>
    </xf>
    <xf numFmtId="0" fontId="0" fillId="2" borderId="0" xfId="0" applyFill="1" applyAlignment="1">
      <alignment vertical="center"/>
    </xf>
    <xf numFmtId="0" fontId="0" fillId="2" borderId="0" xfId="0" applyFont="1" applyFill="1" applyAlignment="1">
      <alignment vertical="center"/>
    </xf>
    <xf numFmtId="0" fontId="16" fillId="7" borderId="0" xfId="0" applyFont="1" applyFill="1" applyBorder="1" applyAlignment="1">
      <alignment horizontal="right"/>
    </xf>
    <xf numFmtId="0" fontId="11" fillId="2" borderId="0" xfId="0" applyFont="1" applyFill="1"/>
    <xf numFmtId="0" fontId="18" fillId="2" borderId="0" xfId="0" applyFont="1" applyFill="1"/>
    <xf numFmtId="165" fontId="18" fillId="2" borderId="0" xfId="0" applyNumberFormat="1" applyFont="1" applyFill="1"/>
    <xf numFmtId="0" fontId="0" fillId="0" borderId="0" xfId="0" applyFont="1" applyAlignment="1"/>
    <xf numFmtId="0" fontId="1" fillId="10" borderId="1" xfId="0" applyFont="1" applyFill="1" applyBorder="1" applyAlignment="1">
      <alignment wrapText="1"/>
    </xf>
    <xf numFmtId="0" fontId="16" fillId="10" borderId="1" xfId="0" applyFont="1" applyFill="1" applyBorder="1" applyAlignment="1">
      <alignment vertical="top" wrapText="1"/>
    </xf>
    <xf numFmtId="0" fontId="0" fillId="0" borderId="1" xfId="0" applyFill="1" applyBorder="1" applyAlignment="1">
      <alignment horizontal="left" vertical="center" wrapText="1"/>
    </xf>
    <xf numFmtId="0" fontId="21" fillId="0" borderId="1" xfId="0" applyFont="1" applyFill="1" applyBorder="1" applyAlignment="1">
      <alignment vertical="top" wrapText="1"/>
    </xf>
    <xf numFmtId="0" fontId="0" fillId="0" borderId="1" xfId="0" applyFont="1" applyFill="1" applyBorder="1" applyAlignment="1">
      <alignment wrapText="1"/>
    </xf>
    <xf numFmtId="0" fontId="0" fillId="0" borderId="1" xfId="0" applyFont="1" applyFill="1" applyBorder="1" applyAlignment="1">
      <alignment horizontal="left" wrapText="1"/>
    </xf>
    <xf numFmtId="0" fontId="0" fillId="0" borderId="1" xfId="0" applyFont="1" applyFill="1" applyBorder="1" applyAlignment="1">
      <alignment horizontal="left" vertical="center" wrapText="1"/>
    </xf>
    <xf numFmtId="0" fontId="0" fillId="0" borderId="0" xfId="0" applyFont="1" applyFill="1" applyAlignment="1">
      <alignment wrapText="1"/>
    </xf>
    <xf numFmtId="0" fontId="21" fillId="0" borderId="1" xfId="0" applyFont="1" applyFill="1" applyBorder="1" applyAlignment="1">
      <alignment wrapText="1"/>
    </xf>
    <xf numFmtId="0" fontId="21" fillId="0" borderId="0" xfId="0" applyFont="1" applyAlignment="1">
      <alignment vertical="top" wrapText="1"/>
    </xf>
    <xf numFmtId="0" fontId="1" fillId="0" borderId="0" xfId="0" applyFont="1" applyAlignment="1"/>
    <xf numFmtId="0" fontId="21" fillId="0" borderId="0" xfId="0" applyFont="1" applyAlignment="1">
      <alignment vertical="top"/>
    </xf>
    <xf numFmtId="0" fontId="3" fillId="0" borderId="0" xfId="0" applyFont="1" applyAlignment="1">
      <alignment horizontal="center" vertical="center"/>
    </xf>
    <xf numFmtId="0" fontId="3" fillId="0" borderId="0" xfId="0" applyFont="1" applyAlignment="1">
      <alignment horizontal="justify" vertical="center"/>
    </xf>
    <xf numFmtId="0" fontId="20" fillId="0" borderId="0" xfId="0" applyFont="1" applyAlignment="1">
      <alignment horizontal="justify" vertical="center"/>
    </xf>
    <xf numFmtId="49" fontId="0" fillId="0" borderId="0" xfId="0" applyNumberFormat="1" applyAlignment="1"/>
    <xf numFmtId="0" fontId="20" fillId="0" borderId="0" xfId="0" applyFont="1" applyAlignment="1">
      <alignment horizontal="justify" vertical="center" wrapText="1"/>
    </xf>
    <xf numFmtId="0" fontId="3" fillId="0" borderId="0" xfId="0" applyFont="1" applyAlignment="1">
      <alignment horizontal="center" vertical="center" wrapText="1"/>
    </xf>
    <xf numFmtId="0" fontId="1" fillId="0" borderId="0" xfId="0" applyFont="1" applyFill="1" applyBorder="1"/>
    <xf numFmtId="0" fontId="0" fillId="0" borderId="0" xfId="0" applyFill="1" applyAlignment="1">
      <alignment wrapText="1"/>
    </xf>
    <xf numFmtId="0" fontId="11" fillId="0" borderId="0" xfId="0" applyFont="1" applyFill="1" applyAlignment="1">
      <alignment wrapText="1"/>
    </xf>
    <xf numFmtId="0" fontId="1" fillId="2" borderId="0" xfId="0" applyFont="1" applyFill="1" applyBorder="1" applyAlignment="1">
      <alignment wrapText="1"/>
    </xf>
    <xf numFmtId="164" fontId="1" fillId="7" borderId="0" xfId="1" applyNumberFormat="1" applyFont="1" applyFill="1" applyBorder="1" applyAlignment="1">
      <alignment horizontal="right"/>
    </xf>
    <xf numFmtId="0" fontId="11" fillId="0" borderId="0" xfId="0" applyFont="1" applyFill="1" applyAlignment="1">
      <alignment wrapText="1"/>
    </xf>
    <xf numFmtId="0" fontId="1" fillId="2" borderId="0" xfId="0" applyFont="1" applyFill="1" applyBorder="1" applyAlignment="1">
      <alignment wrapText="1"/>
    </xf>
    <xf numFmtId="0" fontId="1" fillId="2" borderId="0" xfId="0" applyFont="1" applyFill="1"/>
    <xf numFmtId="0" fontId="24" fillId="2" borderId="0" xfId="0" applyFont="1" applyFill="1"/>
    <xf numFmtId="0" fontId="0" fillId="0" borderId="1" xfId="0" applyFont="1" applyFill="1" applyBorder="1" applyAlignment="1" applyProtection="1">
      <alignment wrapText="1"/>
    </xf>
    <xf numFmtId="0" fontId="0" fillId="0" borderId="0" xfId="0" applyFont="1" applyAlignment="1" applyProtection="1">
      <alignment wrapText="1"/>
    </xf>
    <xf numFmtId="0" fontId="21" fillId="0" borderId="1" xfId="0" applyFont="1" applyFill="1" applyBorder="1" applyAlignment="1" applyProtection="1">
      <alignment vertical="top" wrapText="1"/>
    </xf>
    <xf numFmtId="0" fontId="22" fillId="0" borderId="1" xfId="3" applyFill="1" applyBorder="1" applyAlignment="1">
      <alignment vertical="top" wrapText="1"/>
    </xf>
    <xf numFmtId="0" fontId="22" fillId="0" borderId="11" xfId="3" applyFont="1" applyBorder="1" applyAlignment="1">
      <alignment wrapText="1"/>
    </xf>
    <xf numFmtId="0" fontId="22" fillId="0" borderId="11" xfId="3" applyBorder="1" applyAlignment="1">
      <alignment wrapText="1"/>
    </xf>
    <xf numFmtId="0" fontId="1" fillId="0" borderId="1" xfId="0" applyFont="1" applyFill="1" applyBorder="1" applyAlignment="1">
      <alignment horizontal="left" vertical="center" wrapText="1"/>
    </xf>
    <xf numFmtId="0" fontId="1" fillId="0" borderId="1" xfId="0" applyFont="1" applyFill="1" applyBorder="1" applyAlignment="1">
      <alignment wrapText="1"/>
    </xf>
    <xf numFmtId="0" fontId="1" fillId="0" borderId="10" xfId="0" applyFont="1" applyBorder="1" applyAlignment="1">
      <alignment horizontal="center" wrapText="1"/>
    </xf>
    <xf numFmtId="0" fontId="1" fillId="0" borderId="10" xfId="0" applyFont="1" applyBorder="1" applyAlignment="1">
      <alignment horizontal="center"/>
    </xf>
    <xf numFmtId="0" fontId="13" fillId="0" borderId="0" xfId="0" applyFont="1" applyFill="1" applyAlignment="1">
      <alignment wrapText="1"/>
    </xf>
    <xf numFmtId="0" fontId="11" fillId="0" borderId="0" xfId="0" applyFont="1" applyFill="1" applyAlignment="1">
      <alignment wrapText="1"/>
    </xf>
    <xf numFmtId="0" fontId="1" fillId="2" borderId="0" xfId="0" applyFont="1" applyFill="1" applyAlignment="1">
      <alignment vertical="center" wrapText="1"/>
    </xf>
    <xf numFmtId="0" fontId="0" fillId="0" borderId="0" xfId="0" applyFont="1" applyAlignment="1">
      <alignment vertical="center" wrapText="1"/>
    </xf>
    <xf numFmtId="0" fontId="1" fillId="2" borderId="0" xfId="0" applyFont="1" applyFill="1" applyBorder="1" applyAlignment="1">
      <alignment vertical="center" wrapText="1"/>
    </xf>
    <xf numFmtId="0" fontId="0" fillId="0" borderId="0" xfId="0" applyAlignment="1">
      <alignment vertical="center" wrapText="1"/>
    </xf>
    <xf numFmtId="0" fontId="1" fillId="2" borderId="0" xfId="0" applyFont="1" applyFill="1" applyBorder="1" applyAlignment="1">
      <alignment wrapText="1"/>
    </xf>
    <xf numFmtId="0" fontId="0" fillId="0" borderId="0" xfId="0" applyAlignment="1">
      <alignment wrapText="1"/>
    </xf>
    <xf numFmtId="0" fontId="0" fillId="0" borderId="0" xfId="0" applyFont="1" applyAlignment="1">
      <alignment wrapText="1"/>
    </xf>
    <xf numFmtId="0" fontId="1" fillId="0" borderId="0" xfId="0" applyFont="1" applyAlignment="1">
      <alignment wrapText="1"/>
    </xf>
    <xf numFmtId="0" fontId="0" fillId="2" borderId="0" xfId="0" applyFill="1" applyAlignment="1">
      <alignmen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E1FF"/>
      <color rgb="FFFF9900"/>
      <color rgb="FFCCFFFF"/>
      <color rgb="FFFFCCFF"/>
      <color rgb="FFCCFF99"/>
      <color rgb="FFCCFFCC"/>
      <color rgb="FF99FF99"/>
      <color rgb="FFCFFD7B"/>
      <color rgb="FFF7FFAF"/>
      <color rgb="FFD2F9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85424171954176E-2"/>
          <c:y val="3.2788839550613354E-2"/>
          <c:w val="0.89019685039370078"/>
          <c:h val="0.73577136191309422"/>
        </c:manualLayout>
      </c:layout>
      <c:barChart>
        <c:barDir val="col"/>
        <c:grouping val="clustered"/>
        <c:varyColors val="0"/>
        <c:ser>
          <c:idx val="0"/>
          <c:order val="0"/>
          <c:tx>
            <c:strRef>
              <c:f>'Input Sheet (1a)'!$B$13</c:f>
              <c:strCache>
                <c:ptCount val="1"/>
                <c:pt idx="0">
                  <c:v>Number of employment opportunities</c:v>
                </c:pt>
              </c:strCache>
            </c:strRef>
          </c:tx>
          <c:spPr>
            <a:solidFill>
              <a:schemeClr val="accent1"/>
            </a:solidFill>
            <a:ln>
              <a:noFill/>
            </a:ln>
            <a:effectLst/>
          </c:spPr>
          <c:invertIfNegative val="0"/>
          <c:cat>
            <c:numRef>
              <c:f>'Input Sheet (1a)'!$C$10:$C$10</c:f>
              <c:numCache>
                <c:formatCode>General</c:formatCode>
                <c:ptCount val="1"/>
                <c:pt idx="0">
                  <c:v>2016</c:v>
                </c:pt>
              </c:numCache>
            </c:numRef>
          </c:cat>
          <c:val>
            <c:numRef>
              <c:f>'Input Sheet (1a)'!$C$13:$C$13</c:f>
              <c:numCache>
                <c:formatCode>General</c:formatCode>
                <c:ptCount val="1"/>
                <c:pt idx="0">
                  <c:v>5</c:v>
                </c:pt>
              </c:numCache>
            </c:numRef>
          </c:val>
          <c:extLst>
            <c:ext xmlns:c16="http://schemas.microsoft.com/office/drawing/2014/chart" uri="{C3380CC4-5D6E-409C-BE32-E72D297353CC}">
              <c16:uniqueId val="{00000000-D81B-4FA3-870A-F8AE64D13B6C}"/>
            </c:ext>
          </c:extLst>
        </c:ser>
        <c:ser>
          <c:idx val="1"/>
          <c:order val="1"/>
          <c:tx>
            <c:strRef>
              <c:f>'Input Sheet (1a)'!$B$14</c:f>
              <c:strCache>
                <c:ptCount val="1"/>
                <c:pt idx="0">
                  <c:v>Target</c:v>
                </c:pt>
              </c:strCache>
            </c:strRef>
          </c:tx>
          <c:spPr>
            <a:solidFill>
              <a:schemeClr val="accent2"/>
            </a:solidFill>
            <a:ln>
              <a:noFill/>
            </a:ln>
            <a:effectLst/>
          </c:spPr>
          <c:invertIfNegative val="0"/>
          <c:cat>
            <c:numRef>
              <c:f>'Input Sheet (1a)'!$C$10:$C$10</c:f>
              <c:numCache>
                <c:formatCode>General</c:formatCode>
                <c:ptCount val="1"/>
                <c:pt idx="0">
                  <c:v>2016</c:v>
                </c:pt>
              </c:numCache>
            </c:numRef>
          </c:cat>
          <c:val>
            <c:numRef>
              <c:f>'Input Sheet (1a)'!$C$14:$C$14</c:f>
              <c:numCache>
                <c:formatCode>General</c:formatCode>
                <c:ptCount val="1"/>
                <c:pt idx="0">
                  <c:v>5</c:v>
                </c:pt>
              </c:numCache>
            </c:numRef>
          </c:val>
          <c:extLst>
            <c:ext xmlns:c16="http://schemas.microsoft.com/office/drawing/2014/chart" uri="{C3380CC4-5D6E-409C-BE32-E72D297353CC}">
              <c16:uniqueId val="{00000002-A622-40E4-BCE6-85E5D1FF00CB}"/>
            </c:ext>
          </c:extLst>
        </c:ser>
        <c:dLbls>
          <c:showLegendKey val="0"/>
          <c:showVal val="0"/>
          <c:showCatName val="0"/>
          <c:showSerName val="0"/>
          <c:showPercent val="0"/>
          <c:showBubbleSize val="0"/>
        </c:dLbls>
        <c:gapWidth val="150"/>
        <c:axId val="328614576"/>
        <c:axId val="328616872"/>
      </c:bar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292213473316"/>
          <c:y val="4.6296296296296294E-2"/>
          <c:w val="0.84732152230971125"/>
          <c:h val="0.61537428393657878"/>
        </c:manualLayout>
      </c:layout>
      <c:barChart>
        <c:barDir val="col"/>
        <c:grouping val="clustered"/>
        <c:varyColors val="0"/>
        <c:ser>
          <c:idx val="0"/>
          <c:order val="0"/>
          <c:tx>
            <c:strRef>
              <c:f>'Input Sheet (1b)'!$B$19</c:f>
              <c:strCache>
                <c:ptCount val="1"/>
                <c:pt idx="0">
                  <c:v>Dollar value of employment positions for beneficiaries 
(eg the total income of the beneficiaries in last 12 months) </c:v>
                </c:pt>
              </c:strCache>
            </c:strRef>
          </c:tx>
          <c:spPr>
            <a:solidFill>
              <a:schemeClr val="accent1"/>
            </a:solidFill>
            <a:ln>
              <a:noFill/>
            </a:ln>
            <a:effectLst/>
          </c:spPr>
          <c:invertIfNegative val="0"/>
          <c:cat>
            <c:numRef>
              <c:f>'Input Sheet (1b)'!$C$10:$E$10</c:f>
              <c:numCache>
                <c:formatCode>General</c:formatCode>
                <c:ptCount val="3"/>
                <c:pt idx="0">
                  <c:v>2016</c:v>
                </c:pt>
                <c:pt idx="1">
                  <c:v>2015</c:v>
                </c:pt>
                <c:pt idx="2">
                  <c:v>2014</c:v>
                </c:pt>
              </c:numCache>
            </c:numRef>
          </c:cat>
          <c:val>
            <c:numRef>
              <c:f>'Input Sheet (1b)'!$C$19:$E$19</c:f>
              <c:numCache>
                <c:formatCode>_(* #,##0_);_(* \(#,##0\);_(* "-"??_);_(@_)</c:formatCode>
                <c:ptCount val="3"/>
                <c:pt idx="0">
                  <c:v>40000</c:v>
                </c:pt>
                <c:pt idx="1">
                  <c:v>40000</c:v>
                </c:pt>
                <c:pt idx="2">
                  <c:v>20000</c:v>
                </c:pt>
              </c:numCache>
            </c:numRef>
          </c:val>
          <c:extLst>
            <c:ext xmlns:c16="http://schemas.microsoft.com/office/drawing/2014/chart" uri="{C3380CC4-5D6E-409C-BE32-E72D297353CC}">
              <c16:uniqueId val="{00000000-C72E-4023-AD2D-0B9F69CEDAA5}"/>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 (1b)'!$B$20</c:f>
              <c:strCache>
                <c:ptCount val="1"/>
                <c:pt idx="0">
                  <c:v>Target</c:v>
                </c:pt>
              </c:strCache>
            </c:strRef>
          </c:tx>
          <c:spPr>
            <a:ln w="28575" cap="rnd">
              <a:solidFill>
                <a:schemeClr val="accent2"/>
              </a:solidFill>
              <a:round/>
            </a:ln>
            <a:effectLst/>
          </c:spPr>
          <c:marker>
            <c:symbol val="none"/>
          </c:marker>
          <c:cat>
            <c:numRef>
              <c:f>'Input Sheet (1b)'!$C$10:$E$10</c:f>
              <c:numCache>
                <c:formatCode>General</c:formatCode>
                <c:ptCount val="3"/>
                <c:pt idx="0">
                  <c:v>2016</c:v>
                </c:pt>
                <c:pt idx="1">
                  <c:v>2015</c:v>
                </c:pt>
                <c:pt idx="2">
                  <c:v>2014</c:v>
                </c:pt>
              </c:numCache>
            </c:numRef>
          </c:cat>
          <c:val>
            <c:numRef>
              <c:f>'Input Sheet (1b)'!$C$20:$E$20</c:f>
              <c:numCache>
                <c:formatCode>_(* #,##0_);_(* \(#,##0\);_(* "-"??_);_(@_)</c:formatCode>
                <c:ptCount val="3"/>
                <c:pt idx="0">
                  <c:v>84240</c:v>
                </c:pt>
                <c:pt idx="1">
                  <c:v>84240</c:v>
                </c:pt>
                <c:pt idx="2">
                  <c:v>56160</c:v>
                </c:pt>
              </c:numCache>
            </c:numRef>
          </c:val>
          <c:smooth val="0"/>
          <c:extLst>
            <c:ext xmlns:c16="http://schemas.microsoft.com/office/drawing/2014/chart" uri="{C3380CC4-5D6E-409C-BE32-E72D297353CC}">
              <c16:uniqueId val="{00000001-C72E-4023-AD2D-0B9F69CEDAA5}"/>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_(* #,##0_);_(* \(#,##0\);_(* &quot;-&quot;??_);_(@_)"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1.5388125688194521E-2"/>
          <c:y val="0.752350313571021"/>
          <c:w val="0.82711810090998716"/>
          <c:h val="0.24757148578511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0109400041798E-2"/>
          <c:y val="4.1097808557062888E-2"/>
          <c:w val="0.89019685039370078"/>
          <c:h val="0.61963798501090983"/>
        </c:manualLayout>
      </c:layout>
      <c:barChart>
        <c:barDir val="col"/>
        <c:grouping val="clustered"/>
        <c:varyColors val="0"/>
        <c:ser>
          <c:idx val="0"/>
          <c:order val="0"/>
          <c:tx>
            <c:strRef>
              <c:f>'Input Sheet (1b)'!$B$29</c:f>
              <c:strCache>
                <c:ptCount val="1"/>
                <c:pt idx="0">
                  <c:v>Number of beneficiaries with a higher income/disposable income level compared to previous period</c:v>
                </c:pt>
              </c:strCache>
            </c:strRef>
          </c:tx>
          <c:spPr>
            <a:solidFill>
              <a:schemeClr val="accent1"/>
            </a:solidFill>
            <a:ln>
              <a:noFill/>
            </a:ln>
            <a:effectLst/>
          </c:spPr>
          <c:invertIfNegative val="0"/>
          <c:cat>
            <c:numRef>
              <c:f>'Input Sheet (1b)'!$C$27:$E$27</c:f>
              <c:numCache>
                <c:formatCode>General</c:formatCode>
                <c:ptCount val="3"/>
                <c:pt idx="0">
                  <c:v>2016</c:v>
                </c:pt>
                <c:pt idx="1">
                  <c:v>2015</c:v>
                </c:pt>
                <c:pt idx="2">
                  <c:v>2014</c:v>
                </c:pt>
              </c:numCache>
            </c:numRef>
          </c:cat>
          <c:val>
            <c:numRef>
              <c:f>'Input Sheet (1b)'!$C$29:$E$29</c:f>
              <c:numCache>
                <c:formatCode>General</c:formatCode>
                <c:ptCount val="3"/>
                <c:pt idx="0">
                  <c:v>5</c:v>
                </c:pt>
                <c:pt idx="1">
                  <c:v>4</c:v>
                </c:pt>
                <c:pt idx="2">
                  <c:v>2</c:v>
                </c:pt>
              </c:numCache>
            </c:numRef>
          </c:val>
          <c:extLst>
            <c:ext xmlns:c16="http://schemas.microsoft.com/office/drawing/2014/chart" uri="{C3380CC4-5D6E-409C-BE32-E72D297353CC}">
              <c16:uniqueId val="{00000000-875B-4D03-BBE3-FB19617DD00D}"/>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 (1b)'!$B$30</c:f>
              <c:strCache>
                <c:ptCount val="1"/>
                <c:pt idx="0">
                  <c:v>Target</c:v>
                </c:pt>
              </c:strCache>
            </c:strRef>
          </c:tx>
          <c:spPr>
            <a:ln w="28575" cap="rnd">
              <a:solidFill>
                <a:schemeClr val="accent2"/>
              </a:solidFill>
              <a:round/>
            </a:ln>
            <a:effectLst/>
          </c:spPr>
          <c:marker>
            <c:symbol val="none"/>
          </c:marker>
          <c:cat>
            <c:numRef>
              <c:f>'Input Sheet (1b)'!$C$27:$E$27</c:f>
              <c:numCache>
                <c:formatCode>General</c:formatCode>
                <c:ptCount val="3"/>
                <c:pt idx="0">
                  <c:v>2016</c:v>
                </c:pt>
                <c:pt idx="1">
                  <c:v>2015</c:v>
                </c:pt>
                <c:pt idx="2">
                  <c:v>2014</c:v>
                </c:pt>
              </c:numCache>
            </c:numRef>
          </c:cat>
          <c:val>
            <c:numRef>
              <c:f>'Input Sheet (1b)'!$C$30:$E$30</c:f>
              <c:numCache>
                <c:formatCode>_(* #,##0_);_(* \(#,##0\);_(* "-"??_);_(@_)</c:formatCode>
                <c:ptCount val="3"/>
                <c:pt idx="0">
                  <c:v>5</c:v>
                </c:pt>
                <c:pt idx="1">
                  <c:v>4</c:v>
                </c:pt>
                <c:pt idx="2">
                  <c:v>3</c:v>
                </c:pt>
              </c:numCache>
            </c:numRef>
          </c:val>
          <c:smooth val="0"/>
          <c:extLst>
            <c:ext xmlns:c16="http://schemas.microsoft.com/office/drawing/2014/chart" uri="{C3380CC4-5D6E-409C-BE32-E72D297353CC}">
              <c16:uniqueId val="{00000001-875B-4D03-BBE3-FB19617DD00D}"/>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5.5555555555555552E-2"/>
          <c:w val="0.89019685039370078"/>
          <c:h val="0.66783088419680015"/>
        </c:manualLayout>
      </c:layout>
      <c:barChart>
        <c:barDir val="col"/>
        <c:grouping val="clustered"/>
        <c:varyColors val="0"/>
        <c:ser>
          <c:idx val="0"/>
          <c:order val="0"/>
          <c:tx>
            <c:strRef>
              <c:f>'Input Sheet (1b)'!$B$32</c:f>
              <c:strCache>
                <c:ptCount val="1"/>
                <c:pt idx="0">
                  <c:v>Number of members in beneficiaries' families or other related parties that benefit from increase in income/disposable income</c:v>
                </c:pt>
              </c:strCache>
            </c:strRef>
          </c:tx>
          <c:spPr>
            <a:solidFill>
              <a:schemeClr val="accent1"/>
            </a:solidFill>
            <a:ln>
              <a:noFill/>
            </a:ln>
            <a:effectLst/>
          </c:spPr>
          <c:invertIfNegative val="0"/>
          <c:cat>
            <c:numRef>
              <c:f>'Input Sheet (1b)'!$C$27:$E$27</c:f>
              <c:numCache>
                <c:formatCode>General</c:formatCode>
                <c:ptCount val="3"/>
                <c:pt idx="0">
                  <c:v>2016</c:v>
                </c:pt>
                <c:pt idx="1">
                  <c:v>2015</c:v>
                </c:pt>
                <c:pt idx="2">
                  <c:v>2014</c:v>
                </c:pt>
              </c:numCache>
            </c:numRef>
          </c:cat>
          <c:val>
            <c:numRef>
              <c:f>'Input Sheet (1b)'!$C$32:$E$32</c:f>
              <c:numCache>
                <c:formatCode>General</c:formatCode>
                <c:ptCount val="3"/>
                <c:pt idx="0">
                  <c:v>1</c:v>
                </c:pt>
                <c:pt idx="1">
                  <c:v>1</c:v>
                </c:pt>
                <c:pt idx="2">
                  <c:v>1</c:v>
                </c:pt>
              </c:numCache>
            </c:numRef>
          </c:val>
          <c:extLst>
            <c:ext xmlns:c16="http://schemas.microsoft.com/office/drawing/2014/chart" uri="{C3380CC4-5D6E-409C-BE32-E72D297353CC}">
              <c16:uniqueId val="{00000000-D57C-4A7B-AC6F-8248449C10A4}"/>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 (1b)'!$B$33</c:f>
              <c:strCache>
                <c:ptCount val="1"/>
                <c:pt idx="0">
                  <c:v>Target</c:v>
                </c:pt>
              </c:strCache>
            </c:strRef>
          </c:tx>
          <c:spPr>
            <a:ln w="28575" cap="rnd">
              <a:solidFill>
                <a:schemeClr val="accent2"/>
              </a:solidFill>
              <a:round/>
            </a:ln>
            <a:effectLst/>
          </c:spPr>
          <c:marker>
            <c:symbol val="none"/>
          </c:marker>
          <c:cat>
            <c:numRef>
              <c:f>'Input Sheet (1b)'!$C$27:$E$27</c:f>
              <c:numCache>
                <c:formatCode>General</c:formatCode>
                <c:ptCount val="3"/>
                <c:pt idx="0">
                  <c:v>2016</c:v>
                </c:pt>
                <c:pt idx="1">
                  <c:v>2015</c:v>
                </c:pt>
                <c:pt idx="2">
                  <c:v>2014</c:v>
                </c:pt>
              </c:numCache>
            </c:numRef>
          </c:cat>
          <c:val>
            <c:numRef>
              <c:f>'Input Sheet (1b)'!$C$33:$E$33</c:f>
              <c:numCache>
                <c:formatCode>General</c:formatCode>
                <c:ptCount val="3"/>
                <c:pt idx="0">
                  <c:v>4</c:v>
                </c:pt>
                <c:pt idx="1">
                  <c:v>3</c:v>
                </c:pt>
                <c:pt idx="2">
                  <c:v>2</c:v>
                </c:pt>
              </c:numCache>
            </c:numRef>
          </c:val>
          <c:smooth val="0"/>
          <c:extLst>
            <c:ext xmlns:c16="http://schemas.microsoft.com/office/drawing/2014/chart" uri="{C3380CC4-5D6E-409C-BE32-E72D297353CC}">
              <c16:uniqueId val="{00000001-D57C-4A7B-AC6F-8248449C10A4}"/>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2.1552461526297247E-2"/>
          <c:y val="0.81018372703412078"/>
          <c:w val="0.95076199854802657"/>
          <c:h val="0.189816373763133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69816272965882E-2"/>
          <c:y val="5.5555555555555552E-2"/>
          <c:w val="0.89019685039370078"/>
          <c:h val="0.66783088419680015"/>
        </c:manualLayout>
      </c:layout>
      <c:barChart>
        <c:barDir val="col"/>
        <c:grouping val="clustered"/>
        <c:varyColors val="0"/>
        <c:ser>
          <c:idx val="0"/>
          <c:order val="0"/>
          <c:tx>
            <c:strRef>
              <c:f>'Input Sheet (1b)'!$B$42</c:f>
              <c:strCache>
                <c:ptCount val="1"/>
                <c:pt idx="0">
                  <c:v>Number of beneficiaries that have experienced a higher level of well being eg due to job satisfaction</c:v>
                </c:pt>
              </c:strCache>
            </c:strRef>
          </c:tx>
          <c:spPr>
            <a:solidFill>
              <a:schemeClr val="accent1"/>
            </a:solidFill>
            <a:ln>
              <a:noFill/>
            </a:ln>
            <a:effectLst/>
          </c:spPr>
          <c:invertIfNegative val="0"/>
          <c:cat>
            <c:numRef>
              <c:f>'Input Sheet (1b)'!$C$40:$E$40</c:f>
              <c:numCache>
                <c:formatCode>General</c:formatCode>
                <c:ptCount val="3"/>
                <c:pt idx="0">
                  <c:v>2016</c:v>
                </c:pt>
                <c:pt idx="1">
                  <c:v>2015</c:v>
                </c:pt>
                <c:pt idx="2">
                  <c:v>2014</c:v>
                </c:pt>
              </c:numCache>
            </c:numRef>
          </c:cat>
          <c:val>
            <c:numRef>
              <c:f>'Input Sheet (1b)'!$C$42:$E$42</c:f>
              <c:numCache>
                <c:formatCode>General</c:formatCode>
                <c:ptCount val="3"/>
                <c:pt idx="0">
                  <c:v>4</c:v>
                </c:pt>
                <c:pt idx="1">
                  <c:v>2</c:v>
                </c:pt>
                <c:pt idx="2">
                  <c:v>2</c:v>
                </c:pt>
              </c:numCache>
            </c:numRef>
          </c:val>
          <c:extLst>
            <c:ext xmlns:c16="http://schemas.microsoft.com/office/drawing/2014/chart" uri="{C3380CC4-5D6E-409C-BE32-E72D297353CC}">
              <c16:uniqueId val="{00000000-27FE-47F0-87C6-1C8CF4836F65}"/>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 (1b)'!$B$43</c:f>
              <c:strCache>
                <c:ptCount val="1"/>
                <c:pt idx="0">
                  <c:v>Target</c:v>
                </c:pt>
              </c:strCache>
            </c:strRef>
          </c:tx>
          <c:spPr>
            <a:ln w="28575" cap="rnd">
              <a:solidFill>
                <a:schemeClr val="accent2"/>
              </a:solidFill>
              <a:round/>
            </a:ln>
            <a:effectLst/>
          </c:spPr>
          <c:marker>
            <c:symbol val="none"/>
          </c:marker>
          <c:cat>
            <c:numRef>
              <c:f>'Input Sheet (1b)'!$C$40:$E$40</c:f>
              <c:numCache>
                <c:formatCode>General</c:formatCode>
                <c:ptCount val="3"/>
                <c:pt idx="0">
                  <c:v>2016</c:v>
                </c:pt>
                <c:pt idx="1">
                  <c:v>2015</c:v>
                </c:pt>
                <c:pt idx="2">
                  <c:v>2014</c:v>
                </c:pt>
              </c:numCache>
            </c:numRef>
          </c:cat>
          <c:val>
            <c:numRef>
              <c:f>'Input Sheet (1b)'!$C$43:$E$43</c:f>
              <c:numCache>
                <c:formatCode>General</c:formatCode>
                <c:ptCount val="3"/>
                <c:pt idx="0">
                  <c:v>5</c:v>
                </c:pt>
                <c:pt idx="1">
                  <c:v>4</c:v>
                </c:pt>
                <c:pt idx="2">
                  <c:v>3</c:v>
                </c:pt>
              </c:numCache>
            </c:numRef>
          </c:val>
          <c:smooth val="0"/>
          <c:extLst>
            <c:ext xmlns:c16="http://schemas.microsoft.com/office/drawing/2014/chart" uri="{C3380CC4-5D6E-409C-BE32-E72D297353CC}">
              <c16:uniqueId val="{00000001-27FE-47F0-87C6-1C8CF4836F65}"/>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5.5555555555555552E-2"/>
          <c:w val="0.89019685039370078"/>
          <c:h val="0.66783088419680015"/>
        </c:manualLayout>
      </c:layout>
      <c:barChart>
        <c:barDir val="col"/>
        <c:grouping val="clustered"/>
        <c:varyColors val="0"/>
        <c:ser>
          <c:idx val="0"/>
          <c:order val="0"/>
          <c:tx>
            <c:strRef>
              <c:f>'Input Sheet (1b)'!$B$45</c:f>
              <c:strCache>
                <c:ptCount val="1"/>
                <c:pt idx="0">
                  <c:v>% of beneficiaries that have experienced a higher level of well being eg due to job satisfaction</c:v>
                </c:pt>
              </c:strCache>
            </c:strRef>
          </c:tx>
          <c:spPr>
            <a:solidFill>
              <a:schemeClr val="accent1"/>
            </a:solidFill>
            <a:ln>
              <a:noFill/>
            </a:ln>
            <a:effectLst/>
          </c:spPr>
          <c:invertIfNegative val="0"/>
          <c:cat>
            <c:numRef>
              <c:f>'Input Sheet (1b)'!$C$40:$E$40</c:f>
              <c:numCache>
                <c:formatCode>General</c:formatCode>
                <c:ptCount val="3"/>
                <c:pt idx="0">
                  <c:v>2016</c:v>
                </c:pt>
                <c:pt idx="1">
                  <c:v>2015</c:v>
                </c:pt>
                <c:pt idx="2">
                  <c:v>2014</c:v>
                </c:pt>
              </c:numCache>
            </c:numRef>
          </c:cat>
          <c:val>
            <c:numRef>
              <c:f>'Input Sheet (1b)'!$C$45:$E$45</c:f>
              <c:numCache>
                <c:formatCode>General</c:formatCode>
                <c:ptCount val="3"/>
                <c:pt idx="0">
                  <c:v>80</c:v>
                </c:pt>
                <c:pt idx="1">
                  <c:v>50</c:v>
                </c:pt>
                <c:pt idx="2">
                  <c:v>66.666666666666657</c:v>
                </c:pt>
              </c:numCache>
            </c:numRef>
          </c:val>
          <c:extLst>
            <c:ext xmlns:c16="http://schemas.microsoft.com/office/drawing/2014/chart" uri="{C3380CC4-5D6E-409C-BE32-E72D297353CC}">
              <c16:uniqueId val="{00000000-35AC-4955-A39E-E37F8EA767ED}"/>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 (1b)'!$B$46</c:f>
              <c:strCache>
                <c:ptCount val="1"/>
                <c:pt idx="0">
                  <c:v>Target</c:v>
                </c:pt>
              </c:strCache>
            </c:strRef>
          </c:tx>
          <c:spPr>
            <a:ln w="28575" cap="rnd">
              <a:solidFill>
                <a:schemeClr val="accent2"/>
              </a:solidFill>
              <a:round/>
            </a:ln>
            <a:effectLst/>
          </c:spPr>
          <c:marker>
            <c:symbol val="none"/>
          </c:marker>
          <c:cat>
            <c:numRef>
              <c:f>'Input Sheet (1b)'!$C$40:$E$40</c:f>
              <c:numCache>
                <c:formatCode>General</c:formatCode>
                <c:ptCount val="3"/>
                <c:pt idx="0">
                  <c:v>2016</c:v>
                </c:pt>
                <c:pt idx="1">
                  <c:v>2015</c:v>
                </c:pt>
                <c:pt idx="2">
                  <c:v>2014</c:v>
                </c:pt>
              </c:numCache>
            </c:numRef>
          </c:cat>
          <c:val>
            <c:numRef>
              <c:f>'Input Sheet (1b)'!$C$46:$E$46</c:f>
              <c:numCache>
                <c:formatCode>General</c:formatCode>
                <c:ptCount val="3"/>
                <c:pt idx="0">
                  <c:v>100</c:v>
                </c:pt>
                <c:pt idx="1">
                  <c:v>100</c:v>
                </c:pt>
                <c:pt idx="2">
                  <c:v>100</c:v>
                </c:pt>
              </c:numCache>
            </c:numRef>
          </c:val>
          <c:smooth val="0"/>
          <c:extLst>
            <c:ext xmlns:c16="http://schemas.microsoft.com/office/drawing/2014/chart" uri="{C3380CC4-5D6E-409C-BE32-E72D297353CC}">
              <c16:uniqueId val="{00000001-35AC-4955-A39E-E37F8EA767ED}"/>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9.8233814523184596E-2"/>
          <c:y val="0.81018372703412078"/>
          <c:w val="0.85536623872998119"/>
          <c:h val="0.187712194650484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85424171954176E-2"/>
          <c:y val="3.2788839550613354E-2"/>
          <c:w val="0.89019685039370078"/>
          <c:h val="0.73577136191309422"/>
        </c:manualLayout>
      </c:layout>
      <c:barChart>
        <c:barDir val="col"/>
        <c:grouping val="clustered"/>
        <c:varyColors val="0"/>
        <c:ser>
          <c:idx val="0"/>
          <c:order val="0"/>
          <c:tx>
            <c:strRef>
              <c:f>'Input Sheet_Future (1c)'!$B$13</c:f>
              <c:strCache>
                <c:ptCount val="1"/>
                <c:pt idx="0">
                  <c:v>Number of employment opportunities (Full time)</c:v>
                </c:pt>
              </c:strCache>
            </c:strRef>
          </c:tx>
          <c:spPr>
            <a:solidFill>
              <a:schemeClr val="accent1"/>
            </a:solidFill>
            <a:ln>
              <a:noFill/>
            </a:ln>
            <a:effectLst/>
          </c:spPr>
          <c:invertIfNegative val="0"/>
          <c:cat>
            <c:numRef>
              <c:f>'Input Sheet_Future (1c)'!$C$10:$E$10</c:f>
              <c:numCache>
                <c:formatCode>General</c:formatCode>
                <c:ptCount val="3"/>
                <c:pt idx="0">
                  <c:v>2018</c:v>
                </c:pt>
                <c:pt idx="1">
                  <c:v>2017</c:v>
                </c:pt>
                <c:pt idx="2">
                  <c:v>2016</c:v>
                </c:pt>
              </c:numCache>
            </c:numRef>
          </c:cat>
          <c:val>
            <c:numRef>
              <c:f>'Input Sheet_Future (1c)'!$C$13:$E$13</c:f>
              <c:numCache>
                <c:formatCode>General</c:formatCode>
                <c:ptCount val="3"/>
                <c:pt idx="2">
                  <c:v>3</c:v>
                </c:pt>
              </c:numCache>
            </c:numRef>
          </c:val>
          <c:extLst>
            <c:ext xmlns:c16="http://schemas.microsoft.com/office/drawing/2014/chart" uri="{C3380CC4-5D6E-409C-BE32-E72D297353CC}">
              <c16:uniqueId val="{00000000-E5F7-4E2A-96AD-1F1B99D0FB6A}"/>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Sheet_Future (1c)'!$B$14</c:f>
              <c:strCache>
                <c:ptCount val="1"/>
                <c:pt idx="0">
                  <c:v>Target</c:v>
                </c:pt>
              </c:strCache>
            </c:strRef>
          </c:tx>
          <c:spPr>
            <a:ln w="28575" cap="rnd">
              <a:solidFill>
                <a:schemeClr val="accent2"/>
              </a:solidFill>
              <a:round/>
            </a:ln>
            <a:effectLst/>
          </c:spPr>
          <c:marker>
            <c:symbol val="none"/>
          </c:marker>
          <c:cat>
            <c:numRef>
              <c:f>'Input Sheet_Future (1c)'!$C$10:$E$10</c:f>
              <c:numCache>
                <c:formatCode>General</c:formatCode>
                <c:ptCount val="3"/>
                <c:pt idx="0">
                  <c:v>2018</c:v>
                </c:pt>
                <c:pt idx="1">
                  <c:v>2017</c:v>
                </c:pt>
                <c:pt idx="2">
                  <c:v>2016</c:v>
                </c:pt>
              </c:numCache>
            </c:numRef>
          </c:cat>
          <c:val>
            <c:numRef>
              <c:f>'Input Sheet_Future (1c)'!$C$14:$E$14</c:f>
              <c:numCache>
                <c:formatCode>General</c:formatCode>
                <c:ptCount val="3"/>
                <c:pt idx="0">
                  <c:v>5</c:v>
                </c:pt>
                <c:pt idx="1">
                  <c:v>4</c:v>
                </c:pt>
                <c:pt idx="2">
                  <c:v>3</c:v>
                </c:pt>
              </c:numCache>
            </c:numRef>
          </c:val>
          <c:smooth val="0"/>
          <c:extLst>
            <c:ext xmlns:c16="http://schemas.microsoft.com/office/drawing/2014/chart" uri="{C3380CC4-5D6E-409C-BE32-E72D297353CC}">
              <c16:uniqueId val="{00000001-E5F7-4E2A-96AD-1F1B99D0FB6A}"/>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'Input Sheet_Future (1c)'!$B$16</c:f>
              <c:strCache>
                <c:ptCount val="1"/>
                <c:pt idx="0">
                  <c:v>Number of beneficiaries provided with employment opportunities in last 12 months</c:v>
                </c:pt>
              </c:strCache>
            </c:strRef>
          </c:tx>
          <c:spPr>
            <a:solidFill>
              <a:schemeClr val="accent1"/>
            </a:solidFill>
            <a:ln>
              <a:noFill/>
            </a:ln>
            <a:effectLst/>
          </c:spPr>
          <c:invertIfNegative val="0"/>
          <c:cat>
            <c:numRef>
              <c:f>'Input Sheet_Future (1c)'!$C$10:$E$10</c:f>
              <c:numCache>
                <c:formatCode>General</c:formatCode>
                <c:ptCount val="3"/>
                <c:pt idx="0">
                  <c:v>2018</c:v>
                </c:pt>
                <c:pt idx="1">
                  <c:v>2017</c:v>
                </c:pt>
                <c:pt idx="2">
                  <c:v>2016</c:v>
                </c:pt>
              </c:numCache>
            </c:numRef>
          </c:cat>
          <c:val>
            <c:numRef>
              <c:f>'Input Sheet_Future (1c)'!$C$16:$E$16</c:f>
              <c:numCache>
                <c:formatCode>General</c:formatCode>
                <c:ptCount val="3"/>
                <c:pt idx="2">
                  <c:v>1</c:v>
                </c:pt>
              </c:numCache>
            </c:numRef>
          </c:val>
          <c:extLst>
            <c:ext xmlns:c16="http://schemas.microsoft.com/office/drawing/2014/chart" uri="{C3380CC4-5D6E-409C-BE32-E72D297353CC}">
              <c16:uniqueId val="{00000000-7203-4065-8FF2-4989C57EB1C9}"/>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Sheet_Future (1c)'!$B$17</c:f>
              <c:strCache>
                <c:ptCount val="1"/>
                <c:pt idx="0">
                  <c:v>Target</c:v>
                </c:pt>
              </c:strCache>
            </c:strRef>
          </c:tx>
          <c:spPr>
            <a:ln w="28575" cap="rnd">
              <a:solidFill>
                <a:schemeClr val="accent2"/>
              </a:solidFill>
              <a:round/>
            </a:ln>
            <a:effectLst/>
          </c:spPr>
          <c:marker>
            <c:symbol val="none"/>
          </c:marker>
          <c:cat>
            <c:numRef>
              <c:f>'Input Sheet_Future (1c)'!$C$10:$E$10</c:f>
              <c:numCache>
                <c:formatCode>General</c:formatCode>
                <c:ptCount val="3"/>
                <c:pt idx="0">
                  <c:v>2018</c:v>
                </c:pt>
                <c:pt idx="1">
                  <c:v>2017</c:v>
                </c:pt>
                <c:pt idx="2">
                  <c:v>2016</c:v>
                </c:pt>
              </c:numCache>
            </c:numRef>
          </c:cat>
          <c:val>
            <c:numRef>
              <c:f>'Input Sheet_Future (1c)'!$C$17:$E$17</c:f>
              <c:numCache>
                <c:formatCode>General</c:formatCode>
                <c:ptCount val="3"/>
                <c:pt idx="0">
                  <c:v>3</c:v>
                </c:pt>
                <c:pt idx="1">
                  <c:v>3</c:v>
                </c:pt>
                <c:pt idx="2">
                  <c:v>2</c:v>
                </c:pt>
              </c:numCache>
            </c:numRef>
          </c:val>
          <c:smooth val="0"/>
          <c:extLst>
            <c:ext xmlns:c16="http://schemas.microsoft.com/office/drawing/2014/chart" uri="{C3380CC4-5D6E-409C-BE32-E72D297353CC}">
              <c16:uniqueId val="{00000001-7203-4065-8FF2-4989C57EB1C9}"/>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6.7672850867662782E-2"/>
          <c:y val="0.81501909585825894"/>
          <c:w val="0.89999989348603193"/>
          <c:h val="0.157498598981613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292213473316"/>
          <c:y val="4.6296296296296294E-2"/>
          <c:w val="0.84732152230971125"/>
          <c:h val="0.61537428393657878"/>
        </c:manualLayout>
      </c:layout>
      <c:barChart>
        <c:barDir val="col"/>
        <c:grouping val="clustered"/>
        <c:varyColors val="0"/>
        <c:ser>
          <c:idx val="0"/>
          <c:order val="0"/>
          <c:tx>
            <c:strRef>
              <c:f>'Input Sheet_Future (1c)'!$B$19</c:f>
              <c:strCache>
                <c:ptCount val="1"/>
                <c:pt idx="0">
                  <c:v>Dollar value of employment positions for beneficiaries 
(eg the total income of the beneficiaries in last 12 months) </c:v>
                </c:pt>
              </c:strCache>
            </c:strRef>
          </c:tx>
          <c:spPr>
            <a:solidFill>
              <a:schemeClr val="accent1"/>
            </a:solidFill>
            <a:ln>
              <a:noFill/>
            </a:ln>
            <a:effectLst/>
          </c:spPr>
          <c:invertIfNegative val="0"/>
          <c:cat>
            <c:numRef>
              <c:f>'Input Sheet_Future (1c)'!$C$10:$E$10</c:f>
              <c:numCache>
                <c:formatCode>General</c:formatCode>
                <c:ptCount val="3"/>
                <c:pt idx="0">
                  <c:v>2018</c:v>
                </c:pt>
                <c:pt idx="1">
                  <c:v>2017</c:v>
                </c:pt>
                <c:pt idx="2">
                  <c:v>2016</c:v>
                </c:pt>
              </c:numCache>
            </c:numRef>
          </c:cat>
          <c:val>
            <c:numRef>
              <c:f>'Input Sheet_Future (1c)'!$C$19:$E$19</c:f>
              <c:numCache>
                <c:formatCode>_(* #,##0_);_(* \(#,##0\);_(* "-"??_);_(@_)</c:formatCode>
                <c:ptCount val="3"/>
                <c:pt idx="2">
                  <c:v>20000</c:v>
                </c:pt>
              </c:numCache>
            </c:numRef>
          </c:val>
          <c:extLst>
            <c:ext xmlns:c16="http://schemas.microsoft.com/office/drawing/2014/chart" uri="{C3380CC4-5D6E-409C-BE32-E72D297353CC}">
              <c16:uniqueId val="{00000000-28A1-4B66-9752-2A2087076D6C}"/>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Sheet_Future (1c)'!$B$20</c:f>
              <c:strCache>
                <c:ptCount val="1"/>
                <c:pt idx="0">
                  <c:v>Target</c:v>
                </c:pt>
              </c:strCache>
            </c:strRef>
          </c:tx>
          <c:spPr>
            <a:ln w="28575" cap="rnd">
              <a:solidFill>
                <a:schemeClr val="accent2"/>
              </a:solidFill>
              <a:round/>
            </a:ln>
            <a:effectLst/>
          </c:spPr>
          <c:marker>
            <c:symbol val="none"/>
          </c:marker>
          <c:cat>
            <c:numRef>
              <c:f>'Input Sheet_Future (1c)'!$C$10:$E$10</c:f>
              <c:numCache>
                <c:formatCode>General</c:formatCode>
                <c:ptCount val="3"/>
                <c:pt idx="0">
                  <c:v>2018</c:v>
                </c:pt>
                <c:pt idx="1">
                  <c:v>2017</c:v>
                </c:pt>
                <c:pt idx="2">
                  <c:v>2016</c:v>
                </c:pt>
              </c:numCache>
            </c:numRef>
          </c:cat>
          <c:val>
            <c:numRef>
              <c:f>'Input Sheet_Future (1c)'!$C$20:$E$20</c:f>
              <c:numCache>
                <c:formatCode>_(* #,##0_);_(* \(#,##0\);_(* "-"??_);_(@_)</c:formatCode>
                <c:ptCount val="3"/>
                <c:pt idx="0">
                  <c:v>84240</c:v>
                </c:pt>
                <c:pt idx="1">
                  <c:v>84240</c:v>
                </c:pt>
                <c:pt idx="2">
                  <c:v>56160</c:v>
                </c:pt>
              </c:numCache>
            </c:numRef>
          </c:val>
          <c:smooth val="0"/>
          <c:extLst>
            <c:ext xmlns:c16="http://schemas.microsoft.com/office/drawing/2014/chart" uri="{C3380CC4-5D6E-409C-BE32-E72D297353CC}">
              <c16:uniqueId val="{00000001-28A1-4B66-9752-2A2087076D6C}"/>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_(* #,##0_);_(* \(#,##0\);_(* &quot;-&quot;??_);_(@_)"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9.0273944682940227E-2"/>
          <c:y val="0.75235042551527642"/>
          <c:w val="0.78153542847840274"/>
          <c:h val="0.24757148578511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0109400041798E-2"/>
          <c:y val="4.1097808557062888E-2"/>
          <c:w val="0.89019685039370078"/>
          <c:h val="0.61963798501090983"/>
        </c:manualLayout>
      </c:layout>
      <c:barChart>
        <c:barDir val="col"/>
        <c:grouping val="clustered"/>
        <c:varyColors val="0"/>
        <c:ser>
          <c:idx val="0"/>
          <c:order val="0"/>
          <c:tx>
            <c:strRef>
              <c:f>'Input Sheet_Future (1c)'!$B$29</c:f>
              <c:strCache>
                <c:ptCount val="1"/>
                <c:pt idx="0">
                  <c:v>Number of beneficiaries with a higher income/disposable income level compared to previous period</c:v>
                </c:pt>
              </c:strCache>
            </c:strRef>
          </c:tx>
          <c:spPr>
            <a:solidFill>
              <a:schemeClr val="accent1"/>
            </a:solidFill>
            <a:ln>
              <a:noFill/>
            </a:ln>
            <a:effectLst/>
          </c:spPr>
          <c:invertIfNegative val="0"/>
          <c:cat>
            <c:numRef>
              <c:f>'Input Sheet_Future (1c)'!$C$27:$E$27</c:f>
              <c:numCache>
                <c:formatCode>General</c:formatCode>
                <c:ptCount val="3"/>
                <c:pt idx="0">
                  <c:v>2018</c:v>
                </c:pt>
                <c:pt idx="1">
                  <c:v>2017</c:v>
                </c:pt>
                <c:pt idx="2">
                  <c:v>2016</c:v>
                </c:pt>
              </c:numCache>
            </c:numRef>
          </c:cat>
          <c:val>
            <c:numRef>
              <c:f>'Input Sheet_Future (1c)'!$C$29:$E$29</c:f>
              <c:numCache>
                <c:formatCode>General</c:formatCode>
                <c:ptCount val="3"/>
                <c:pt idx="2">
                  <c:v>2</c:v>
                </c:pt>
              </c:numCache>
            </c:numRef>
          </c:val>
          <c:extLst>
            <c:ext xmlns:c16="http://schemas.microsoft.com/office/drawing/2014/chart" uri="{C3380CC4-5D6E-409C-BE32-E72D297353CC}">
              <c16:uniqueId val="{00000000-AEDE-4697-9676-7CB71E13ACC0}"/>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Sheet_Future (1c)'!$B$30</c:f>
              <c:strCache>
                <c:ptCount val="1"/>
                <c:pt idx="0">
                  <c:v>Target</c:v>
                </c:pt>
              </c:strCache>
            </c:strRef>
          </c:tx>
          <c:spPr>
            <a:ln w="28575" cap="rnd">
              <a:solidFill>
                <a:schemeClr val="accent2"/>
              </a:solidFill>
              <a:round/>
            </a:ln>
            <a:effectLst/>
          </c:spPr>
          <c:marker>
            <c:symbol val="none"/>
          </c:marker>
          <c:cat>
            <c:numRef>
              <c:f>'Input Sheet_Future (1c)'!$C$27:$E$27</c:f>
              <c:numCache>
                <c:formatCode>General</c:formatCode>
                <c:ptCount val="3"/>
                <c:pt idx="0">
                  <c:v>2018</c:v>
                </c:pt>
                <c:pt idx="1">
                  <c:v>2017</c:v>
                </c:pt>
                <c:pt idx="2">
                  <c:v>2016</c:v>
                </c:pt>
              </c:numCache>
            </c:numRef>
          </c:cat>
          <c:val>
            <c:numRef>
              <c:f>'Input Sheet_Future (1c)'!$C$30:$E$30</c:f>
              <c:numCache>
                <c:formatCode>_(* #,##0_);_(* \(#,##0\);_(* "-"??_);_(@_)</c:formatCode>
                <c:ptCount val="3"/>
                <c:pt idx="0">
                  <c:v>5</c:v>
                </c:pt>
                <c:pt idx="1">
                  <c:v>4</c:v>
                </c:pt>
                <c:pt idx="2">
                  <c:v>3</c:v>
                </c:pt>
              </c:numCache>
            </c:numRef>
          </c:val>
          <c:smooth val="0"/>
          <c:extLst>
            <c:ext xmlns:c16="http://schemas.microsoft.com/office/drawing/2014/chart" uri="{C3380CC4-5D6E-409C-BE32-E72D297353CC}">
              <c16:uniqueId val="{00000001-AEDE-4697-9676-7CB71E13ACC0}"/>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5.5555555555555552E-2"/>
          <c:w val="0.89019685039370078"/>
          <c:h val="0.66783088419680015"/>
        </c:manualLayout>
      </c:layout>
      <c:barChart>
        <c:barDir val="col"/>
        <c:grouping val="clustered"/>
        <c:varyColors val="0"/>
        <c:ser>
          <c:idx val="0"/>
          <c:order val="0"/>
          <c:tx>
            <c:strRef>
              <c:f>'Input Sheet_Future (1c)'!$B$32</c:f>
              <c:strCache>
                <c:ptCount val="1"/>
                <c:pt idx="0">
                  <c:v>Number of members in beneficiaries' families or other related parties that benefit from increase in income/disposable income</c:v>
                </c:pt>
              </c:strCache>
            </c:strRef>
          </c:tx>
          <c:spPr>
            <a:solidFill>
              <a:schemeClr val="accent1"/>
            </a:solidFill>
            <a:ln>
              <a:noFill/>
            </a:ln>
            <a:effectLst/>
          </c:spPr>
          <c:invertIfNegative val="0"/>
          <c:cat>
            <c:numRef>
              <c:f>'Input Sheet_Future (1c)'!$C$27:$E$27</c:f>
              <c:numCache>
                <c:formatCode>General</c:formatCode>
                <c:ptCount val="3"/>
                <c:pt idx="0">
                  <c:v>2018</c:v>
                </c:pt>
                <c:pt idx="1">
                  <c:v>2017</c:v>
                </c:pt>
                <c:pt idx="2">
                  <c:v>2016</c:v>
                </c:pt>
              </c:numCache>
            </c:numRef>
          </c:cat>
          <c:val>
            <c:numRef>
              <c:f>'Input Sheet_Future (1c)'!$C$32:$E$32</c:f>
              <c:numCache>
                <c:formatCode>General</c:formatCode>
                <c:ptCount val="3"/>
                <c:pt idx="2">
                  <c:v>1</c:v>
                </c:pt>
              </c:numCache>
            </c:numRef>
          </c:val>
          <c:extLst>
            <c:ext xmlns:c16="http://schemas.microsoft.com/office/drawing/2014/chart" uri="{C3380CC4-5D6E-409C-BE32-E72D297353CC}">
              <c16:uniqueId val="{00000000-445D-46A6-8F18-70BEA880D7E0}"/>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Sheet_Future (1c)'!$B$33</c:f>
              <c:strCache>
                <c:ptCount val="1"/>
                <c:pt idx="0">
                  <c:v>Target</c:v>
                </c:pt>
              </c:strCache>
            </c:strRef>
          </c:tx>
          <c:spPr>
            <a:ln w="28575" cap="rnd">
              <a:solidFill>
                <a:schemeClr val="accent2"/>
              </a:solidFill>
              <a:round/>
            </a:ln>
            <a:effectLst/>
          </c:spPr>
          <c:marker>
            <c:symbol val="none"/>
          </c:marker>
          <c:cat>
            <c:numRef>
              <c:f>'Input Sheet_Future (1c)'!$C$27:$E$27</c:f>
              <c:numCache>
                <c:formatCode>General</c:formatCode>
                <c:ptCount val="3"/>
                <c:pt idx="0">
                  <c:v>2018</c:v>
                </c:pt>
                <c:pt idx="1">
                  <c:v>2017</c:v>
                </c:pt>
                <c:pt idx="2">
                  <c:v>2016</c:v>
                </c:pt>
              </c:numCache>
            </c:numRef>
          </c:cat>
          <c:val>
            <c:numRef>
              <c:f>'Input Sheet_Future (1c)'!$C$33:$E$33</c:f>
              <c:numCache>
                <c:formatCode>General</c:formatCode>
                <c:ptCount val="3"/>
                <c:pt idx="0">
                  <c:v>3</c:v>
                </c:pt>
                <c:pt idx="1">
                  <c:v>3</c:v>
                </c:pt>
                <c:pt idx="2">
                  <c:v>2</c:v>
                </c:pt>
              </c:numCache>
            </c:numRef>
          </c:val>
          <c:smooth val="0"/>
          <c:extLst>
            <c:ext xmlns:c16="http://schemas.microsoft.com/office/drawing/2014/chart" uri="{C3380CC4-5D6E-409C-BE32-E72D297353CC}">
              <c16:uniqueId val="{00000001-445D-46A6-8F18-70BEA880D7E0}"/>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5.4415940080936739E-2"/>
          <c:y val="0.81486251795110232"/>
          <c:w val="0.89964103190747624"/>
          <c:h val="0.1851374820488977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'Input Sheet (1a)'!$B$16</c:f>
              <c:strCache>
                <c:ptCount val="1"/>
                <c:pt idx="0">
                  <c:v>Number of beneficiaries provided with employment opportunities in last 12 months</c:v>
                </c:pt>
              </c:strCache>
            </c:strRef>
          </c:tx>
          <c:spPr>
            <a:solidFill>
              <a:schemeClr val="accent1"/>
            </a:solidFill>
            <a:ln>
              <a:noFill/>
            </a:ln>
            <a:effectLst/>
          </c:spPr>
          <c:invertIfNegative val="0"/>
          <c:cat>
            <c:numRef>
              <c:f>'Input Sheet (1a)'!$C$10:$C$10</c:f>
              <c:numCache>
                <c:formatCode>General</c:formatCode>
                <c:ptCount val="1"/>
                <c:pt idx="0">
                  <c:v>2016</c:v>
                </c:pt>
              </c:numCache>
            </c:numRef>
          </c:cat>
          <c:val>
            <c:numRef>
              <c:f>'Input Sheet (1a)'!$C$16:$C$16</c:f>
              <c:numCache>
                <c:formatCode>General</c:formatCode>
                <c:ptCount val="1"/>
                <c:pt idx="0">
                  <c:v>2</c:v>
                </c:pt>
              </c:numCache>
            </c:numRef>
          </c:val>
          <c:extLst>
            <c:ext xmlns:c16="http://schemas.microsoft.com/office/drawing/2014/chart" uri="{C3380CC4-5D6E-409C-BE32-E72D297353CC}">
              <c16:uniqueId val="{00000000-B8AF-4242-8578-6452AA72D3AB}"/>
            </c:ext>
          </c:extLst>
        </c:ser>
        <c:ser>
          <c:idx val="1"/>
          <c:order val="1"/>
          <c:tx>
            <c:strRef>
              <c:f>'Input Sheet (1a)'!$B$17</c:f>
              <c:strCache>
                <c:ptCount val="1"/>
                <c:pt idx="0">
                  <c:v>Target</c:v>
                </c:pt>
              </c:strCache>
            </c:strRef>
          </c:tx>
          <c:spPr>
            <a:solidFill>
              <a:schemeClr val="accent2"/>
            </a:solidFill>
            <a:ln>
              <a:noFill/>
              <a:prstDash val="dash"/>
            </a:ln>
            <a:effectLst/>
          </c:spPr>
          <c:invertIfNegative val="0"/>
          <c:cat>
            <c:numRef>
              <c:f>'Input Sheet (1a)'!$C$10:$C$10</c:f>
              <c:numCache>
                <c:formatCode>General</c:formatCode>
                <c:ptCount val="1"/>
                <c:pt idx="0">
                  <c:v>2016</c:v>
                </c:pt>
              </c:numCache>
            </c:numRef>
          </c:cat>
          <c:val>
            <c:numRef>
              <c:f>'Input Sheet (1a)'!$C$17:$C$17</c:f>
              <c:numCache>
                <c:formatCode>General</c:formatCode>
                <c:ptCount val="1"/>
                <c:pt idx="0">
                  <c:v>3</c:v>
                </c:pt>
              </c:numCache>
            </c:numRef>
          </c:val>
          <c:extLst>
            <c:ext xmlns:c16="http://schemas.microsoft.com/office/drawing/2014/chart" uri="{C3380CC4-5D6E-409C-BE32-E72D297353CC}">
              <c16:uniqueId val="{00000000-DF18-4D99-97C1-639AAC221C41}"/>
            </c:ext>
          </c:extLst>
        </c:ser>
        <c:dLbls>
          <c:showLegendKey val="0"/>
          <c:showVal val="0"/>
          <c:showCatName val="0"/>
          <c:showSerName val="0"/>
          <c:showPercent val="0"/>
          <c:showBubbleSize val="0"/>
        </c:dLbls>
        <c:gapWidth val="150"/>
        <c:axId val="328614576"/>
        <c:axId val="328616872"/>
      </c:bar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0.10825476376082253"/>
          <c:y val="0.7242100038354804"/>
          <c:w val="0.88080394612949542"/>
          <c:h val="0.244761263785618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69816272965882E-2"/>
          <c:y val="5.5555555555555552E-2"/>
          <c:w val="0.89019685039370078"/>
          <c:h val="0.66783088419680015"/>
        </c:manualLayout>
      </c:layout>
      <c:barChart>
        <c:barDir val="col"/>
        <c:grouping val="clustered"/>
        <c:varyColors val="0"/>
        <c:ser>
          <c:idx val="0"/>
          <c:order val="0"/>
          <c:tx>
            <c:strRef>
              <c:f>'Input Sheet_Future (1c)'!$B$42</c:f>
              <c:strCache>
                <c:ptCount val="1"/>
                <c:pt idx="0">
                  <c:v>Number of beneficiaries that have experienced a higher level of well being eg due to job satisfaction</c:v>
                </c:pt>
              </c:strCache>
            </c:strRef>
          </c:tx>
          <c:spPr>
            <a:solidFill>
              <a:schemeClr val="accent1"/>
            </a:solidFill>
            <a:ln>
              <a:noFill/>
            </a:ln>
            <a:effectLst/>
          </c:spPr>
          <c:invertIfNegative val="0"/>
          <c:cat>
            <c:numRef>
              <c:f>'Input Sheet_Future (1c)'!$C$40:$E$40</c:f>
              <c:numCache>
                <c:formatCode>General</c:formatCode>
                <c:ptCount val="3"/>
                <c:pt idx="0">
                  <c:v>2018</c:v>
                </c:pt>
                <c:pt idx="1">
                  <c:v>2017</c:v>
                </c:pt>
                <c:pt idx="2">
                  <c:v>2016</c:v>
                </c:pt>
              </c:numCache>
            </c:numRef>
          </c:cat>
          <c:val>
            <c:numRef>
              <c:f>'Input Sheet_Future (1c)'!$C$42:$E$42</c:f>
              <c:numCache>
                <c:formatCode>General</c:formatCode>
                <c:ptCount val="3"/>
                <c:pt idx="2">
                  <c:v>2</c:v>
                </c:pt>
              </c:numCache>
            </c:numRef>
          </c:val>
          <c:extLst>
            <c:ext xmlns:c16="http://schemas.microsoft.com/office/drawing/2014/chart" uri="{C3380CC4-5D6E-409C-BE32-E72D297353CC}">
              <c16:uniqueId val="{00000000-C888-49DD-AA7F-A1C92ACF07F6}"/>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Sheet_Future (1c)'!$B$43</c:f>
              <c:strCache>
                <c:ptCount val="1"/>
                <c:pt idx="0">
                  <c:v>Target</c:v>
                </c:pt>
              </c:strCache>
            </c:strRef>
          </c:tx>
          <c:spPr>
            <a:ln w="28575" cap="rnd">
              <a:solidFill>
                <a:schemeClr val="accent2"/>
              </a:solidFill>
              <a:round/>
            </a:ln>
            <a:effectLst/>
          </c:spPr>
          <c:marker>
            <c:symbol val="none"/>
          </c:marker>
          <c:cat>
            <c:numRef>
              <c:f>'Input Sheet_Future (1c)'!$C$40:$E$40</c:f>
              <c:numCache>
                <c:formatCode>General</c:formatCode>
                <c:ptCount val="3"/>
                <c:pt idx="0">
                  <c:v>2018</c:v>
                </c:pt>
                <c:pt idx="1">
                  <c:v>2017</c:v>
                </c:pt>
                <c:pt idx="2">
                  <c:v>2016</c:v>
                </c:pt>
              </c:numCache>
            </c:numRef>
          </c:cat>
          <c:val>
            <c:numRef>
              <c:f>'Input Sheet_Future (1c)'!$C$43:$E$43</c:f>
              <c:numCache>
                <c:formatCode>General</c:formatCode>
                <c:ptCount val="3"/>
                <c:pt idx="0">
                  <c:v>3</c:v>
                </c:pt>
                <c:pt idx="1">
                  <c:v>4</c:v>
                </c:pt>
                <c:pt idx="2">
                  <c:v>3</c:v>
                </c:pt>
              </c:numCache>
            </c:numRef>
          </c:val>
          <c:smooth val="0"/>
          <c:extLst>
            <c:ext xmlns:c16="http://schemas.microsoft.com/office/drawing/2014/chart" uri="{C3380CC4-5D6E-409C-BE32-E72D297353CC}">
              <c16:uniqueId val="{00000001-C888-49DD-AA7F-A1C92ACF07F6}"/>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5.5555555555555552E-2"/>
          <c:w val="0.89019685039370078"/>
          <c:h val="0.66783088419680015"/>
        </c:manualLayout>
      </c:layout>
      <c:barChart>
        <c:barDir val="col"/>
        <c:grouping val="clustered"/>
        <c:varyColors val="0"/>
        <c:ser>
          <c:idx val="0"/>
          <c:order val="0"/>
          <c:tx>
            <c:strRef>
              <c:f>'Input Sheet_Future (1c)'!$B$45</c:f>
              <c:strCache>
                <c:ptCount val="1"/>
                <c:pt idx="0">
                  <c:v>% of beneficiaries that have experienced a higher level of well being eg due to job satisfaction</c:v>
                </c:pt>
              </c:strCache>
            </c:strRef>
          </c:tx>
          <c:spPr>
            <a:solidFill>
              <a:schemeClr val="accent1"/>
            </a:solidFill>
            <a:ln>
              <a:noFill/>
            </a:ln>
            <a:effectLst/>
          </c:spPr>
          <c:invertIfNegative val="0"/>
          <c:cat>
            <c:numRef>
              <c:f>'Input Sheet_Future (1c)'!$C$40:$E$40</c:f>
              <c:numCache>
                <c:formatCode>General</c:formatCode>
                <c:ptCount val="3"/>
                <c:pt idx="0">
                  <c:v>2018</c:v>
                </c:pt>
                <c:pt idx="1">
                  <c:v>2017</c:v>
                </c:pt>
                <c:pt idx="2">
                  <c:v>2016</c:v>
                </c:pt>
              </c:numCache>
            </c:numRef>
          </c:cat>
          <c:val>
            <c:numRef>
              <c:f>'Input Sheet_Future (1c)'!$C$45:$E$45</c:f>
              <c:numCache>
                <c:formatCode>General</c:formatCode>
                <c:ptCount val="3"/>
                <c:pt idx="0">
                  <c:v>0</c:v>
                </c:pt>
                <c:pt idx="1">
                  <c:v>0</c:v>
                </c:pt>
                <c:pt idx="2">
                  <c:v>66.666666666666657</c:v>
                </c:pt>
              </c:numCache>
            </c:numRef>
          </c:val>
          <c:extLst>
            <c:ext xmlns:c16="http://schemas.microsoft.com/office/drawing/2014/chart" uri="{C3380CC4-5D6E-409C-BE32-E72D297353CC}">
              <c16:uniqueId val="{00000000-D7DE-4818-A01D-9AF69DCC8786}"/>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Sheet_Future (1c)'!$B$46</c:f>
              <c:strCache>
                <c:ptCount val="1"/>
                <c:pt idx="0">
                  <c:v>Target</c:v>
                </c:pt>
              </c:strCache>
            </c:strRef>
          </c:tx>
          <c:spPr>
            <a:ln w="28575" cap="rnd">
              <a:solidFill>
                <a:schemeClr val="accent2"/>
              </a:solidFill>
              <a:round/>
            </a:ln>
            <a:effectLst/>
          </c:spPr>
          <c:marker>
            <c:symbol val="none"/>
          </c:marker>
          <c:cat>
            <c:numRef>
              <c:f>'Input Sheet_Future (1c)'!$C$40:$E$40</c:f>
              <c:numCache>
                <c:formatCode>General</c:formatCode>
                <c:ptCount val="3"/>
                <c:pt idx="0">
                  <c:v>2018</c:v>
                </c:pt>
                <c:pt idx="1">
                  <c:v>2017</c:v>
                </c:pt>
                <c:pt idx="2">
                  <c:v>2016</c:v>
                </c:pt>
              </c:numCache>
            </c:numRef>
          </c:cat>
          <c:val>
            <c:numRef>
              <c:f>'Input Sheet_Future (1c)'!$C$46:$E$46</c:f>
              <c:numCache>
                <c:formatCode>General</c:formatCode>
                <c:ptCount val="3"/>
                <c:pt idx="0">
                  <c:v>100</c:v>
                </c:pt>
                <c:pt idx="1">
                  <c:v>100</c:v>
                </c:pt>
                <c:pt idx="2">
                  <c:v>50</c:v>
                </c:pt>
              </c:numCache>
            </c:numRef>
          </c:val>
          <c:smooth val="0"/>
          <c:extLst>
            <c:ext xmlns:c16="http://schemas.microsoft.com/office/drawing/2014/chart" uri="{C3380CC4-5D6E-409C-BE32-E72D297353CC}">
              <c16:uniqueId val="{00000001-D7DE-4818-A01D-9AF69DCC8786}"/>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9.8233814523184596E-2"/>
          <c:y val="0.81018372703412078"/>
          <c:w val="0.85536623872998119"/>
          <c:h val="0.187712194650484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12292213473316"/>
          <c:y val="4.6296296296296294E-2"/>
          <c:w val="0.84732152230971125"/>
          <c:h val="0.61537428393657878"/>
        </c:manualLayout>
      </c:layout>
      <c:barChart>
        <c:barDir val="col"/>
        <c:grouping val="clustered"/>
        <c:varyColors val="0"/>
        <c:ser>
          <c:idx val="0"/>
          <c:order val="0"/>
          <c:tx>
            <c:strRef>
              <c:f>'Input Sheet (1a)'!$B$19</c:f>
              <c:strCache>
                <c:ptCount val="1"/>
                <c:pt idx="0">
                  <c:v>Dollar value of employment positions for beneficiaries 
(eg the total income of the beneficiaries in last 12 months) </c:v>
                </c:pt>
              </c:strCache>
            </c:strRef>
          </c:tx>
          <c:spPr>
            <a:solidFill>
              <a:schemeClr val="accent1"/>
            </a:solidFill>
            <a:ln>
              <a:noFill/>
            </a:ln>
            <a:effectLst/>
          </c:spPr>
          <c:invertIfNegative val="0"/>
          <c:cat>
            <c:numRef>
              <c:f>'Input Sheet (1a)'!$C$10:$C$10</c:f>
              <c:numCache>
                <c:formatCode>General</c:formatCode>
                <c:ptCount val="1"/>
                <c:pt idx="0">
                  <c:v>2016</c:v>
                </c:pt>
              </c:numCache>
            </c:numRef>
          </c:cat>
          <c:val>
            <c:numRef>
              <c:f>'Input Sheet (1a)'!$C$19:$C$19</c:f>
              <c:numCache>
                <c:formatCode>_(* #,##0_);_(* \(#,##0\);_(* "-"??_);_(@_)</c:formatCode>
                <c:ptCount val="1"/>
                <c:pt idx="0">
                  <c:v>40000</c:v>
                </c:pt>
              </c:numCache>
            </c:numRef>
          </c:val>
          <c:extLst>
            <c:ext xmlns:c16="http://schemas.microsoft.com/office/drawing/2014/chart" uri="{C3380CC4-5D6E-409C-BE32-E72D297353CC}">
              <c16:uniqueId val="{00000000-45CD-4994-AFF4-E924DE747203}"/>
            </c:ext>
          </c:extLst>
        </c:ser>
        <c:ser>
          <c:idx val="1"/>
          <c:order val="1"/>
          <c:tx>
            <c:strRef>
              <c:f>'Input Sheet (1a)'!$B$20</c:f>
              <c:strCache>
                <c:ptCount val="1"/>
                <c:pt idx="0">
                  <c:v>Target</c:v>
                </c:pt>
              </c:strCache>
            </c:strRef>
          </c:tx>
          <c:spPr>
            <a:solidFill>
              <a:schemeClr val="accent2"/>
            </a:solidFill>
            <a:ln>
              <a:noFill/>
              <a:prstDash val="dash"/>
            </a:ln>
            <a:effectLst/>
          </c:spPr>
          <c:invertIfNegative val="0"/>
          <c:cat>
            <c:numRef>
              <c:f>'Input Sheet (1a)'!$C$10:$C$10</c:f>
              <c:numCache>
                <c:formatCode>General</c:formatCode>
                <c:ptCount val="1"/>
                <c:pt idx="0">
                  <c:v>2016</c:v>
                </c:pt>
              </c:numCache>
            </c:numRef>
          </c:cat>
          <c:val>
            <c:numRef>
              <c:f>'Input Sheet (1a)'!$C$20:$C$20</c:f>
              <c:numCache>
                <c:formatCode>_(* #,##0_);_(* \(#,##0\);_(* "-"??_);_(@_)</c:formatCode>
                <c:ptCount val="1"/>
                <c:pt idx="0">
                  <c:v>84240</c:v>
                </c:pt>
              </c:numCache>
            </c:numRef>
          </c:val>
          <c:extLst>
            <c:ext xmlns:c16="http://schemas.microsoft.com/office/drawing/2014/chart" uri="{C3380CC4-5D6E-409C-BE32-E72D297353CC}">
              <c16:uniqueId val="{00000000-427A-42F6-BAB4-EA4CA35DFC50}"/>
            </c:ext>
          </c:extLst>
        </c:ser>
        <c:dLbls>
          <c:showLegendKey val="0"/>
          <c:showVal val="0"/>
          <c:showCatName val="0"/>
          <c:showSerName val="0"/>
          <c:showPercent val="0"/>
          <c:showBubbleSize val="0"/>
        </c:dLbls>
        <c:gapWidth val="150"/>
        <c:axId val="328614576"/>
        <c:axId val="328616872"/>
      </c:bar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_(* #,##0_);_(* \(#,##0\);_(* &quot;-&quot;??_);_(@_)"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5.3611703406945224E-2"/>
          <c:y val="0.752350313571021"/>
          <c:w val="0.78505548458342034"/>
          <c:h val="0.247571485785111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30109400041798E-2"/>
          <c:y val="4.1097808557062888E-2"/>
          <c:w val="0.89019685039370078"/>
          <c:h val="0.61963798501090983"/>
        </c:manualLayout>
      </c:layout>
      <c:barChart>
        <c:barDir val="col"/>
        <c:grouping val="clustered"/>
        <c:varyColors val="0"/>
        <c:ser>
          <c:idx val="0"/>
          <c:order val="0"/>
          <c:tx>
            <c:strRef>
              <c:f>'Input Sheet (1a)'!$B$29</c:f>
              <c:strCache>
                <c:ptCount val="1"/>
                <c:pt idx="0">
                  <c:v>Number of beneficiaries with a higher income/disposable income level compared to previous period</c:v>
                </c:pt>
              </c:strCache>
            </c:strRef>
          </c:tx>
          <c:spPr>
            <a:solidFill>
              <a:schemeClr val="accent1"/>
            </a:solidFill>
            <a:ln>
              <a:noFill/>
            </a:ln>
            <a:effectLst/>
          </c:spPr>
          <c:invertIfNegative val="0"/>
          <c:cat>
            <c:numRef>
              <c:f>'Input Sheet (1a)'!$C$27:$C$27</c:f>
              <c:numCache>
                <c:formatCode>General</c:formatCode>
                <c:ptCount val="1"/>
                <c:pt idx="0">
                  <c:v>2016</c:v>
                </c:pt>
              </c:numCache>
            </c:numRef>
          </c:cat>
          <c:val>
            <c:numRef>
              <c:f>'Input Sheet (1a)'!$C$29:$C$29</c:f>
              <c:numCache>
                <c:formatCode>General</c:formatCode>
                <c:ptCount val="1"/>
                <c:pt idx="0">
                  <c:v>5</c:v>
                </c:pt>
              </c:numCache>
            </c:numRef>
          </c:val>
          <c:extLst>
            <c:ext xmlns:c16="http://schemas.microsoft.com/office/drawing/2014/chart" uri="{C3380CC4-5D6E-409C-BE32-E72D297353CC}">
              <c16:uniqueId val="{00000000-B3B7-4EC8-9D25-FE851FAABD25}"/>
            </c:ext>
          </c:extLst>
        </c:ser>
        <c:ser>
          <c:idx val="1"/>
          <c:order val="1"/>
          <c:tx>
            <c:strRef>
              <c:f>'Input Sheet (1a)'!$B$30</c:f>
              <c:strCache>
                <c:ptCount val="1"/>
                <c:pt idx="0">
                  <c:v>Target</c:v>
                </c:pt>
              </c:strCache>
            </c:strRef>
          </c:tx>
          <c:spPr>
            <a:solidFill>
              <a:schemeClr val="accent2"/>
            </a:solidFill>
            <a:ln>
              <a:noFill/>
              <a:prstDash val="dash"/>
            </a:ln>
            <a:effectLst/>
          </c:spPr>
          <c:invertIfNegative val="0"/>
          <c:cat>
            <c:numRef>
              <c:f>'Input Sheet (1a)'!$C$27:$C$27</c:f>
              <c:numCache>
                <c:formatCode>General</c:formatCode>
                <c:ptCount val="1"/>
                <c:pt idx="0">
                  <c:v>2016</c:v>
                </c:pt>
              </c:numCache>
            </c:numRef>
          </c:cat>
          <c:val>
            <c:numRef>
              <c:f>'Input Sheet (1a)'!$C$30:$C$30</c:f>
              <c:numCache>
                <c:formatCode>_(* #,##0_);_(* \(#,##0\);_(* "-"??_);_(@_)</c:formatCode>
                <c:ptCount val="1"/>
                <c:pt idx="0">
                  <c:v>3</c:v>
                </c:pt>
              </c:numCache>
            </c:numRef>
          </c:val>
          <c:extLst>
            <c:ext xmlns:c16="http://schemas.microsoft.com/office/drawing/2014/chart" uri="{C3380CC4-5D6E-409C-BE32-E72D297353CC}">
              <c16:uniqueId val="{00000002-0FEF-442E-80CB-F66AC2B6B9C7}"/>
            </c:ext>
          </c:extLst>
        </c:ser>
        <c:dLbls>
          <c:showLegendKey val="0"/>
          <c:showVal val="0"/>
          <c:showCatName val="0"/>
          <c:showSerName val="0"/>
          <c:showPercent val="0"/>
          <c:showBubbleSize val="0"/>
        </c:dLbls>
        <c:gapWidth val="150"/>
        <c:axId val="328614576"/>
        <c:axId val="328616872"/>
      </c:bar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5.5555555555555552E-2"/>
          <c:w val="0.89019685039370078"/>
          <c:h val="0.66783088419680015"/>
        </c:manualLayout>
      </c:layout>
      <c:barChart>
        <c:barDir val="col"/>
        <c:grouping val="clustered"/>
        <c:varyColors val="0"/>
        <c:ser>
          <c:idx val="0"/>
          <c:order val="0"/>
          <c:tx>
            <c:strRef>
              <c:f>'Input Sheet (1a)'!$B$32</c:f>
              <c:strCache>
                <c:ptCount val="1"/>
                <c:pt idx="0">
                  <c:v>Number of members in beneficiaries' families or other related parties that benefit from increase in income/disposable income</c:v>
                </c:pt>
              </c:strCache>
            </c:strRef>
          </c:tx>
          <c:spPr>
            <a:solidFill>
              <a:schemeClr val="accent1"/>
            </a:solidFill>
            <a:ln>
              <a:noFill/>
            </a:ln>
            <a:effectLst/>
          </c:spPr>
          <c:invertIfNegative val="0"/>
          <c:cat>
            <c:numRef>
              <c:f>'Input Sheet (1a)'!$C$27:$C$27</c:f>
              <c:numCache>
                <c:formatCode>General</c:formatCode>
                <c:ptCount val="1"/>
                <c:pt idx="0">
                  <c:v>2016</c:v>
                </c:pt>
              </c:numCache>
            </c:numRef>
          </c:cat>
          <c:val>
            <c:numRef>
              <c:f>'Input Sheet (1a)'!$C$32:$C$32</c:f>
              <c:numCache>
                <c:formatCode>General</c:formatCode>
                <c:ptCount val="1"/>
                <c:pt idx="0">
                  <c:v>1</c:v>
                </c:pt>
              </c:numCache>
            </c:numRef>
          </c:val>
          <c:extLst>
            <c:ext xmlns:c16="http://schemas.microsoft.com/office/drawing/2014/chart" uri="{C3380CC4-5D6E-409C-BE32-E72D297353CC}">
              <c16:uniqueId val="{00000000-2C86-4D20-ACA0-769DA8053770}"/>
            </c:ext>
          </c:extLst>
        </c:ser>
        <c:ser>
          <c:idx val="1"/>
          <c:order val="1"/>
          <c:tx>
            <c:strRef>
              <c:f>'Input Sheet (1a)'!$B$33</c:f>
              <c:strCache>
                <c:ptCount val="1"/>
                <c:pt idx="0">
                  <c:v>Target</c:v>
                </c:pt>
              </c:strCache>
            </c:strRef>
          </c:tx>
          <c:spPr>
            <a:solidFill>
              <a:schemeClr val="accent2"/>
            </a:solidFill>
            <a:ln>
              <a:noFill/>
              <a:prstDash val="dash"/>
            </a:ln>
            <a:effectLst/>
          </c:spPr>
          <c:invertIfNegative val="0"/>
          <c:cat>
            <c:numRef>
              <c:f>'Input Sheet (1a)'!$C$27:$C$27</c:f>
              <c:numCache>
                <c:formatCode>General</c:formatCode>
                <c:ptCount val="1"/>
                <c:pt idx="0">
                  <c:v>2016</c:v>
                </c:pt>
              </c:numCache>
            </c:numRef>
          </c:cat>
          <c:val>
            <c:numRef>
              <c:f>'Input Sheet (1a)'!$C$33:$C$33</c:f>
              <c:numCache>
                <c:formatCode>General</c:formatCode>
                <c:ptCount val="1"/>
                <c:pt idx="0">
                  <c:v>2</c:v>
                </c:pt>
              </c:numCache>
            </c:numRef>
          </c:val>
          <c:extLst>
            <c:ext xmlns:c16="http://schemas.microsoft.com/office/drawing/2014/chart" uri="{C3380CC4-5D6E-409C-BE32-E72D297353CC}">
              <c16:uniqueId val="{00000003-E588-4D6A-AFCC-D659C58BAD56}"/>
            </c:ext>
          </c:extLst>
        </c:ser>
        <c:dLbls>
          <c:showLegendKey val="0"/>
          <c:showVal val="0"/>
          <c:showCatName val="0"/>
          <c:showSerName val="0"/>
          <c:showPercent val="0"/>
          <c:showBubbleSize val="0"/>
        </c:dLbls>
        <c:gapWidth val="150"/>
        <c:axId val="328614576"/>
        <c:axId val="328616872"/>
      </c:bar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9.8233814523184596E-2"/>
          <c:y val="0.81018372703412078"/>
          <c:w val="0.88458507342529169"/>
          <c:h val="0.189816373763133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469816272965882E-2"/>
          <c:y val="5.5555555555555552E-2"/>
          <c:w val="0.89019685039370078"/>
          <c:h val="0.66783088419680015"/>
        </c:manualLayout>
      </c:layout>
      <c:barChart>
        <c:barDir val="col"/>
        <c:grouping val="clustered"/>
        <c:varyColors val="0"/>
        <c:ser>
          <c:idx val="0"/>
          <c:order val="0"/>
          <c:tx>
            <c:strRef>
              <c:f>'Input Sheet (1a)'!$B$42</c:f>
              <c:strCache>
                <c:ptCount val="1"/>
                <c:pt idx="0">
                  <c:v>Number of beneficiaries that have experienced a higher level of well being eg due to job satisfaction</c:v>
                </c:pt>
              </c:strCache>
            </c:strRef>
          </c:tx>
          <c:spPr>
            <a:solidFill>
              <a:schemeClr val="accent1"/>
            </a:solidFill>
            <a:ln>
              <a:noFill/>
            </a:ln>
            <a:effectLst/>
          </c:spPr>
          <c:invertIfNegative val="0"/>
          <c:cat>
            <c:numRef>
              <c:f>'Input Sheet (1a)'!$C$40:$C$40</c:f>
              <c:numCache>
                <c:formatCode>General</c:formatCode>
                <c:ptCount val="1"/>
                <c:pt idx="0">
                  <c:v>2016</c:v>
                </c:pt>
              </c:numCache>
            </c:numRef>
          </c:cat>
          <c:val>
            <c:numRef>
              <c:f>'Input Sheet (1a)'!$C$42:$C$42</c:f>
              <c:numCache>
                <c:formatCode>General</c:formatCode>
                <c:ptCount val="1"/>
                <c:pt idx="0">
                  <c:v>5</c:v>
                </c:pt>
              </c:numCache>
            </c:numRef>
          </c:val>
          <c:extLst>
            <c:ext xmlns:c16="http://schemas.microsoft.com/office/drawing/2014/chart" uri="{C3380CC4-5D6E-409C-BE32-E72D297353CC}">
              <c16:uniqueId val="{00000000-7EBA-4AD2-B3DE-7402A9184D97}"/>
            </c:ext>
          </c:extLst>
        </c:ser>
        <c:ser>
          <c:idx val="1"/>
          <c:order val="1"/>
          <c:tx>
            <c:strRef>
              <c:f>'Input Sheet (1a)'!$B$43</c:f>
              <c:strCache>
                <c:ptCount val="1"/>
                <c:pt idx="0">
                  <c:v>Target</c:v>
                </c:pt>
              </c:strCache>
            </c:strRef>
          </c:tx>
          <c:spPr>
            <a:solidFill>
              <a:schemeClr val="accent2"/>
            </a:solidFill>
            <a:ln>
              <a:noFill/>
              <a:prstDash val="dash"/>
            </a:ln>
            <a:effectLst/>
          </c:spPr>
          <c:invertIfNegative val="0"/>
          <c:cat>
            <c:numRef>
              <c:f>'Input Sheet (1a)'!$C$40:$C$40</c:f>
              <c:numCache>
                <c:formatCode>General</c:formatCode>
                <c:ptCount val="1"/>
                <c:pt idx="0">
                  <c:v>2016</c:v>
                </c:pt>
              </c:numCache>
            </c:numRef>
          </c:cat>
          <c:val>
            <c:numRef>
              <c:f>'Input Sheet (1a)'!$C$43:$C$43</c:f>
              <c:numCache>
                <c:formatCode>General</c:formatCode>
                <c:ptCount val="1"/>
                <c:pt idx="0">
                  <c:v>5</c:v>
                </c:pt>
              </c:numCache>
            </c:numRef>
          </c:val>
          <c:extLst>
            <c:ext xmlns:c16="http://schemas.microsoft.com/office/drawing/2014/chart" uri="{C3380CC4-5D6E-409C-BE32-E72D297353CC}">
              <c16:uniqueId val="{00000000-C282-47DA-A65C-9937C161812E}"/>
            </c:ext>
          </c:extLst>
        </c:ser>
        <c:dLbls>
          <c:showLegendKey val="0"/>
          <c:showVal val="0"/>
          <c:showCatName val="0"/>
          <c:showSerName val="0"/>
          <c:showPercent val="0"/>
          <c:showBubbleSize val="0"/>
        </c:dLbls>
        <c:gapWidth val="150"/>
        <c:axId val="328614576"/>
        <c:axId val="328616872"/>
      </c:bar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5.5555555555555552E-2"/>
          <c:w val="0.89019685039370078"/>
          <c:h val="0.66783088419680015"/>
        </c:manualLayout>
      </c:layout>
      <c:barChart>
        <c:barDir val="col"/>
        <c:grouping val="clustered"/>
        <c:varyColors val="0"/>
        <c:ser>
          <c:idx val="0"/>
          <c:order val="0"/>
          <c:tx>
            <c:strRef>
              <c:f>'Input Sheet (1a)'!$B$45</c:f>
              <c:strCache>
                <c:ptCount val="1"/>
                <c:pt idx="0">
                  <c:v>% of beneficiaries that have experienced a higher level of well being eg due to job satisfaction</c:v>
                </c:pt>
              </c:strCache>
            </c:strRef>
          </c:tx>
          <c:spPr>
            <a:solidFill>
              <a:schemeClr val="accent1"/>
            </a:solidFill>
            <a:ln>
              <a:noFill/>
            </a:ln>
            <a:effectLst/>
          </c:spPr>
          <c:invertIfNegative val="0"/>
          <c:cat>
            <c:numRef>
              <c:f>'Input Sheet (1a)'!$C$40:$C$40</c:f>
              <c:numCache>
                <c:formatCode>General</c:formatCode>
                <c:ptCount val="1"/>
                <c:pt idx="0">
                  <c:v>2016</c:v>
                </c:pt>
              </c:numCache>
            </c:numRef>
          </c:cat>
          <c:val>
            <c:numRef>
              <c:f>'Input Sheet (1a)'!$C$45:$C$45</c:f>
              <c:numCache>
                <c:formatCode>General</c:formatCode>
                <c:ptCount val="1"/>
                <c:pt idx="0">
                  <c:v>80</c:v>
                </c:pt>
              </c:numCache>
            </c:numRef>
          </c:val>
          <c:extLst>
            <c:ext xmlns:c16="http://schemas.microsoft.com/office/drawing/2014/chart" uri="{C3380CC4-5D6E-409C-BE32-E72D297353CC}">
              <c16:uniqueId val="{00000000-67FA-4658-9A52-8E8504330FDD}"/>
            </c:ext>
          </c:extLst>
        </c:ser>
        <c:ser>
          <c:idx val="1"/>
          <c:order val="1"/>
          <c:tx>
            <c:strRef>
              <c:f>'Input Sheet (1a)'!$B$46</c:f>
              <c:strCache>
                <c:ptCount val="1"/>
                <c:pt idx="0">
                  <c:v>Target</c:v>
                </c:pt>
              </c:strCache>
            </c:strRef>
          </c:tx>
          <c:spPr>
            <a:solidFill>
              <a:schemeClr val="accent2"/>
            </a:solidFill>
            <a:ln>
              <a:noFill/>
              <a:prstDash val="dash"/>
            </a:ln>
            <a:effectLst/>
          </c:spPr>
          <c:invertIfNegative val="0"/>
          <c:cat>
            <c:numRef>
              <c:f>'Input Sheet (1a)'!$C$40:$C$40</c:f>
              <c:numCache>
                <c:formatCode>General</c:formatCode>
                <c:ptCount val="1"/>
                <c:pt idx="0">
                  <c:v>2016</c:v>
                </c:pt>
              </c:numCache>
            </c:numRef>
          </c:cat>
          <c:val>
            <c:numRef>
              <c:f>'Input Sheet (1a)'!$C$46:$C$46</c:f>
              <c:numCache>
                <c:formatCode>General</c:formatCode>
                <c:ptCount val="1"/>
                <c:pt idx="0">
                  <c:v>80</c:v>
                </c:pt>
              </c:numCache>
            </c:numRef>
          </c:val>
          <c:extLst>
            <c:ext xmlns:c16="http://schemas.microsoft.com/office/drawing/2014/chart" uri="{C3380CC4-5D6E-409C-BE32-E72D297353CC}">
              <c16:uniqueId val="{00000000-6C2B-420A-B65D-8F04ABDEDA3F}"/>
            </c:ext>
          </c:extLst>
        </c:ser>
        <c:dLbls>
          <c:showLegendKey val="0"/>
          <c:showVal val="0"/>
          <c:showCatName val="0"/>
          <c:showSerName val="0"/>
          <c:showPercent val="0"/>
          <c:showBubbleSize val="0"/>
        </c:dLbls>
        <c:gapWidth val="150"/>
        <c:axId val="328614576"/>
        <c:axId val="328616872"/>
      </c:bar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9.8233814523184596E-2"/>
          <c:y val="0.81018372703412078"/>
          <c:w val="0.88329704992882085"/>
          <c:h val="0.187712194650484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85424171954176E-2"/>
          <c:y val="3.2788839550613354E-2"/>
          <c:w val="0.89019685039370078"/>
          <c:h val="0.73577136191309422"/>
        </c:manualLayout>
      </c:layout>
      <c:barChart>
        <c:barDir val="col"/>
        <c:grouping val="clustered"/>
        <c:varyColors val="0"/>
        <c:ser>
          <c:idx val="0"/>
          <c:order val="0"/>
          <c:tx>
            <c:strRef>
              <c:f>'Input Sheet (1b)'!$B$13</c:f>
              <c:strCache>
                <c:ptCount val="1"/>
                <c:pt idx="0">
                  <c:v>Number of employment opportunities</c:v>
                </c:pt>
              </c:strCache>
            </c:strRef>
          </c:tx>
          <c:spPr>
            <a:solidFill>
              <a:schemeClr val="accent1"/>
            </a:solidFill>
            <a:ln>
              <a:noFill/>
            </a:ln>
            <a:effectLst/>
          </c:spPr>
          <c:invertIfNegative val="0"/>
          <c:cat>
            <c:numRef>
              <c:f>'Input Sheet (1b)'!$C$10:$E$10</c:f>
              <c:numCache>
                <c:formatCode>General</c:formatCode>
                <c:ptCount val="3"/>
                <c:pt idx="0">
                  <c:v>2016</c:v>
                </c:pt>
                <c:pt idx="1">
                  <c:v>2015</c:v>
                </c:pt>
                <c:pt idx="2">
                  <c:v>2014</c:v>
                </c:pt>
              </c:numCache>
            </c:numRef>
          </c:cat>
          <c:val>
            <c:numRef>
              <c:f>'Input Sheet (1b)'!$C$13:$E$13</c:f>
              <c:numCache>
                <c:formatCode>General</c:formatCode>
                <c:ptCount val="3"/>
                <c:pt idx="0">
                  <c:v>5</c:v>
                </c:pt>
                <c:pt idx="1">
                  <c:v>4</c:v>
                </c:pt>
                <c:pt idx="2">
                  <c:v>3</c:v>
                </c:pt>
              </c:numCache>
            </c:numRef>
          </c:val>
          <c:extLst>
            <c:ext xmlns:c16="http://schemas.microsoft.com/office/drawing/2014/chart" uri="{C3380CC4-5D6E-409C-BE32-E72D297353CC}">
              <c16:uniqueId val="{00000000-D5F9-494D-B6EA-38BC6AC67DE6}"/>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 (1b)'!$B$14</c:f>
              <c:strCache>
                <c:ptCount val="1"/>
                <c:pt idx="0">
                  <c:v>Target</c:v>
                </c:pt>
              </c:strCache>
            </c:strRef>
          </c:tx>
          <c:spPr>
            <a:ln w="28575" cap="rnd">
              <a:solidFill>
                <a:schemeClr val="accent2"/>
              </a:solidFill>
              <a:round/>
            </a:ln>
            <a:effectLst/>
          </c:spPr>
          <c:marker>
            <c:symbol val="none"/>
          </c:marker>
          <c:cat>
            <c:numRef>
              <c:f>'Input Sheet (1b)'!$C$10:$E$10</c:f>
              <c:numCache>
                <c:formatCode>General</c:formatCode>
                <c:ptCount val="3"/>
                <c:pt idx="0">
                  <c:v>2016</c:v>
                </c:pt>
                <c:pt idx="1">
                  <c:v>2015</c:v>
                </c:pt>
                <c:pt idx="2">
                  <c:v>2014</c:v>
                </c:pt>
              </c:numCache>
            </c:numRef>
          </c:cat>
          <c:val>
            <c:numRef>
              <c:f>'Input Sheet (1b)'!$C$14:$E$14</c:f>
              <c:numCache>
                <c:formatCode>General</c:formatCode>
                <c:ptCount val="3"/>
                <c:pt idx="0">
                  <c:v>5</c:v>
                </c:pt>
                <c:pt idx="1">
                  <c:v>4</c:v>
                </c:pt>
                <c:pt idx="2">
                  <c:v>3</c:v>
                </c:pt>
              </c:numCache>
            </c:numRef>
          </c:val>
          <c:smooth val="0"/>
          <c:extLst>
            <c:ext xmlns:c16="http://schemas.microsoft.com/office/drawing/2014/chart" uri="{C3380CC4-5D6E-409C-BE32-E72D297353CC}">
              <c16:uniqueId val="{00000001-D5F9-494D-B6EA-38BC6AC67DE6}"/>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'Input Sheet (1b)'!$B$16</c:f>
              <c:strCache>
                <c:ptCount val="1"/>
                <c:pt idx="0">
                  <c:v>Number of beneficiaries provided with employment opportunities in last 12 months</c:v>
                </c:pt>
              </c:strCache>
            </c:strRef>
          </c:tx>
          <c:spPr>
            <a:solidFill>
              <a:schemeClr val="accent1"/>
            </a:solidFill>
            <a:ln>
              <a:noFill/>
            </a:ln>
            <a:effectLst/>
          </c:spPr>
          <c:invertIfNegative val="0"/>
          <c:cat>
            <c:numRef>
              <c:f>'Input Sheet (1b)'!$C$10:$E$10</c:f>
              <c:numCache>
                <c:formatCode>General</c:formatCode>
                <c:ptCount val="3"/>
                <c:pt idx="0">
                  <c:v>2016</c:v>
                </c:pt>
                <c:pt idx="1">
                  <c:v>2015</c:v>
                </c:pt>
                <c:pt idx="2">
                  <c:v>2014</c:v>
                </c:pt>
              </c:numCache>
            </c:numRef>
          </c:cat>
          <c:val>
            <c:numRef>
              <c:f>'Input Sheet (1b)'!$C$16:$E$16</c:f>
              <c:numCache>
                <c:formatCode>General</c:formatCode>
                <c:ptCount val="3"/>
                <c:pt idx="0">
                  <c:v>2</c:v>
                </c:pt>
                <c:pt idx="1">
                  <c:v>2</c:v>
                </c:pt>
                <c:pt idx="2">
                  <c:v>1</c:v>
                </c:pt>
              </c:numCache>
            </c:numRef>
          </c:val>
          <c:extLst>
            <c:ext xmlns:c16="http://schemas.microsoft.com/office/drawing/2014/chart" uri="{C3380CC4-5D6E-409C-BE32-E72D297353CC}">
              <c16:uniqueId val="{00000000-6063-48C2-8034-2BB1B71CA830}"/>
            </c:ext>
          </c:extLst>
        </c:ser>
        <c:dLbls>
          <c:showLegendKey val="0"/>
          <c:showVal val="0"/>
          <c:showCatName val="0"/>
          <c:showSerName val="0"/>
          <c:showPercent val="0"/>
          <c:showBubbleSize val="0"/>
        </c:dLbls>
        <c:gapWidth val="150"/>
        <c:axId val="328614576"/>
        <c:axId val="328616872"/>
      </c:barChart>
      <c:lineChart>
        <c:grouping val="standard"/>
        <c:varyColors val="0"/>
        <c:ser>
          <c:idx val="1"/>
          <c:order val="1"/>
          <c:tx>
            <c:strRef>
              <c:f>'Input Sheet (1b)'!$B$17</c:f>
              <c:strCache>
                <c:ptCount val="1"/>
                <c:pt idx="0">
                  <c:v>Target</c:v>
                </c:pt>
              </c:strCache>
            </c:strRef>
          </c:tx>
          <c:spPr>
            <a:ln w="28575" cap="rnd">
              <a:solidFill>
                <a:schemeClr val="accent2"/>
              </a:solidFill>
              <a:round/>
            </a:ln>
            <a:effectLst/>
          </c:spPr>
          <c:marker>
            <c:symbol val="none"/>
          </c:marker>
          <c:cat>
            <c:numRef>
              <c:f>'Input Sheet (1b)'!$C$10:$E$10</c:f>
              <c:numCache>
                <c:formatCode>General</c:formatCode>
                <c:ptCount val="3"/>
                <c:pt idx="0">
                  <c:v>2016</c:v>
                </c:pt>
                <c:pt idx="1">
                  <c:v>2015</c:v>
                </c:pt>
                <c:pt idx="2">
                  <c:v>2014</c:v>
                </c:pt>
              </c:numCache>
            </c:numRef>
          </c:cat>
          <c:val>
            <c:numRef>
              <c:f>'Input Sheet (1b)'!$C$17:$E$17</c:f>
              <c:numCache>
                <c:formatCode>General</c:formatCode>
                <c:ptCount val="3"/>
                <c:pt idx="0">
                  <c:v>3</c:v>
                </c:pt>
                <c:pt idx="1">
                  <c:v>3</c:v>
                </c:pt>
                <c:pt idx="2">
                  <c:v>2</c:v>
                </c:pt>
              </c:numCache>
            </c:numRef>
          </c:val>
          <c:smooth val="0"/>
          <c:extLst>
            <c:ext xmlns:c16="http://schemas.microsoft.com/office/drawing/2014/chart" uri="{C3380CC4-5D6E-409C-BE32-E72D297353CC}">
              <c16:uniqueId val="{00000001-6063-48C2-8034-2BB1B71CA830}"/>
            </c:ext>
          </c:extLst>
        </c:ser>
        <c:dLbls>
          <c:showLegendKey val="0"/>
          <c:showVal val="0"/>
          <c:showCatName val="0"/>
          <c:showSerName val="0"/>
          <c:showPercent val="0"/>
          <c:showBubbleSize val="0"/>
        </c:dLbls>
        <c:marker val="1"/>
        <c:smooth val="0"/>
        <c:axId val="328614576"/>
        <c:axId val="328616872"/>
      </c:lineChart>
      <c:catAx>
        <c:axId val="328614576"/>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6872"/>
        <c:crosses val="autoZero"/>
        <c:auto val="1"/>
        <c:lblAlgn val="ctr"/>
        <c:lblOffset val="100"/>
        <c:noMultiLvlLbl val="0"/>
      </c:catAx>
      <c:valAx>
        <c:axId val="328616872"/>
        <c:scaling>
          <c:orientation val="minMax"/>
        </c:scaling>
        <c:delete val="0"/>
        <c:axPos val="r"/>
        <c:numFmt formatCode="General"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28614576"/>
        <c:crosses val="autoZero"/>
        <c:crossBetween val="between"/>
      </c:valAx>
      <c:spPr>
        <a:noFill/>
        <a:ln>
          <a:noFill/>
        </a:ln>
        <a:effectLst/>
      </c:spPr>
    </c:plotArea>
    <c:legend>
      <c:legendPos val="b"/>
      <c:layout>
        <c:manualLayout>
          <c:xMode val="edge"/>
          <c:yMode val="edge"/>
          <c:x val="6.7672850867662782E-2"/>
          <c:y val="0.81501909585825894"/>
          <c:w val="0.89999989348603193"/>
          <c:h val="0.1574985989816138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914400</xdr:colOff>
      <xdr:row>1</xdr:row>
      <xdr:rowOff>81280</xdr:rowOff>
    </xdr:to>
    <xdr:pic>
      <xdr:nvPicPr>
        <xdr:cNvPr id="4" name="Picture 3" descr="Singapore Centre For Social Enterprise">
          <a:extLst>
            <a:ext uri="{FF2B5EF4-FFF2-40B4-BE49-F238E27FC236}">
              <a16:creationId xmlns:a16="http://schemas.microsoft.com/office/drawing/2014/main" id="{F2D61015-EB87-49D0-A17B-55A8F59FE65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 cy="6654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43846</xdr:colOff>
      <xdr:row>0</xdr:row>
      <xdr:rowOff>57453</xdr:rowOff>
    </xdr:from>
    <xdr:to>
      <xdr:col>1</xdr:col>
      <xdr:colOff>166309</xdr:colOff>
      <xdr:row>0</xdr:row>
      <xdr:rowOff>952501</xdr:rowOff>
    </xdr:to>
    <xdr:pic>
      <xdr:nvPicPr>
        <xdr:cNvPr id="3" name="Picture 2" descr="Singapore Centre For Social Enterprise">
          <a:extLst>
            <a:ext uri="{FF2B5EF4-FFF2-40B4-BE49-F238E27FC236}">
              <a16:creationId xmlns:a16="http://schemas.microsoft.com/office/drawing/2014/main" id="{E43FA29D-76AD-4ECC-BACD-1523895F457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46" y="57453"/>
          <a:ext cx="1135439" cy="895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75108</xdr:colOff>
      <xdr:row>5</xdr:row>
      <xdr:rowOff>31750</xdr:rowOff>
    </xdr:from>
    <xdr:to>
      <xdr:col>5</xdr:col>
      <xdr:colOff>382366</xdr:colOff>
      <xdr:row>17</xdr:row>
      <xdr:rowOff>50800</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27313</xdr:colOff>
      <xdr:row>5</xdr:row>
      <xdr:rowOff>42538</xdr:rowOff>
    </xdr:from>
    <xdr:to>
      <xdr:col>13</xdr:col>
      <xdr:colOff>252635</xdr:colOff>
      <xdr:row>17</xdr:row>
      <xdr:rowOff>67938</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129732</xdr:colOff>
      <xdr:row>5</xdr:row>
      <xdr:rowOff>20484</xdr:rowOff>
    </xdr:from>
    <xdr:to>
      <xdr:col>20</xdr:col>
      <xdr:colOff>370552</xdr:colOff>
      <xdr:row>17</xdr:row>
      <xdr:rowOff>20484</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47795</xdr:colOff>
      <xdr:row>21</xdr:row>
      <xdr:rowOff>47795</xdr:rowOff>
    </xdr:from>
    <xdr:to>
      <xdr:col>6</xdr:col>
      <xdr:colOff>46498</xdr:colOff>
      <xdr:row>35</xdr:row>
      <xdr:rowOff>104945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211667</xdr:colOff>
      <xdr:row>21</xdr:row>
      <xdr:rowOff>27312</xdr:rowOff>
    </xdr:from>
    <xdr:to>
      <xdr:col>13</xdr:col>
      <xdr:colOff>159638</xdr:colOff>
      <xdr:row>35</xdr:row>
      <xdr:rowOff>160662</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65412</xdr:colOff>
      <xdr:row>40</xdr:row>
      <xdr:rowOff>93680</xdr:rowOff>
    </xdr:from>
    <xdr:to>
      <xdr:col>6</xdr:col>
      <xdr:colOff>197465</xdr:colOff>
      <xdr:row>55</xdr:row>
      <xdr:rowOff>182580</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163871</xdr:colOff>
      <xdr:row>40</xdr:row>
      <xdr:rowOff>116076</xdr:rowOff>
    </xdr:from>
    <xdr:to>
      <xdr:col>13</xdr:col>
      <xdr:colOff>344880</xdr:colOff>
      <xdr:row>56</xdr:row>
      <xdr:rowOff>84121</xdr:rowOff>
    </xdr:to>
    <xdr:graphicFrame macro="">
      <xdr:nvGraphicFramePr>
        <xdr:cNvPr id="11" name="Chart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75108</xdr:colOff>
      <xdr:row>5</xdr:row>
      <xdr:rowOff>31750</xdr:rowOff>
    </xdr:from>
    <xdr:to>
      <xdr:col>5</xdr:col>
      <xdr:colOff>382366</xdr:colOff>
      <xdr:row>17</xdr:row>
      <xdr:rowOff>50800</xdr:rowOff>
    </xdr:to>
    <xdr:graphicFrame macro="">
      <xdr:nvGraphicFramePr>
        <xdr:cNvPr id="2" name="Chart 1">
          <a:extLst>
            <a:ext uri="{FF2B5EF4-FFF2-40B4-BE49-F238E27FC236}">
              <a16:creationId xmlns:a16="http://schemas.microsoft.com/office/drawing/2014/main" id="{394E25AF-B97E-4099-BC6A-33A7AD28C2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27313</xdr:colOff>
      <xdr:row>5</xdr:row>
      <xdr:rowOff>42538</xdr:rowOff>
    </xdr:from>
    <xdr:to>
      <xdr:col>13</xdr:col>
      <xdr:colOff>252635</xdr:colOff>
      <xdr:row>17</xdr:row>
      <xdr:rowOff>67938</xdr:rowOff>
    </xdr:to>
    <xdr:graphicFrame macro="">
      <xdr:nvGraphicFramePr>
        <xdr:cNvPr id="3" name="Chart 2">
          <a:extLst>
            <a:ext uri="{FF2B5EF4-FFF2-40B4-BE49-F238E27FC236}">
              <a16:creationId xmlns:a16="http://schemas.microsoft.com/office/drawing/2014/main" id="{2BA0CB4E-D43A-4351-BB11-E1D7F253A6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170700</xdr:colOff>
      <xdr:row>5</xdr:row>
      <xdr:rowOff>27312</xdr:rowOff>
    </xdr:from>
    <xdr:to>
      <xdr:col>20</xdr:col>
      <xdr:colOff>411520</xdr:colOff>
      <xdr:row>17</xdr:row>
      <xdr:rowOff>27312</xdr:rowOff>
    </xdr:to>
    <xdr:graphicFrame macro="">
      <xdr:nvGraphicFramePr>
        <xdr:cNvPr id="4" name="Chart 3">
          <a:extLst>
            <a:ext uri="{FF2B5EF4-FFF2-40B4-BE49-F238E27FC236}">
              <a16:creationId xmlns:a16="http://schemas.microsoft.com/office/drawing/2014/main" id="{0BAB7A83-850F-4C8B-9F1F-8B80C275A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47795</xdr:colOff>
      <xdr:row>21</xdr:row>
      <xdr:rowOff>47795</xdr:rowOff>
    </xdr:from>
    <xdr:to>
      <xdr:col>6</xdr:col>
      <xdr:colOff>46498</xdr:colOff>
      <xdr:row>35</xdr:row>
      <xdr:rowOff>104945</xdr:rowOff>
    </xdr:to>
    <xdr:graphicFrame macro="">
      <xdr:nvGraphicFramePr>
        <xdr:cNvPr id="5" name="Chart 4">
          <a:extLst>
            <a:ext uri="{FF2B5EF4-FFF2-40B4-BE49-F238E27FC236}">
              <a16:creationId xmlns:a16="http://schemas.microsoft.com/office/drawing/2014/main" id="{864A1DE3-A208-4C12-9CB5-4C2B6FEEE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211667</xdr:colOff>
      <xdr:row>21</xdr:row>
      <xdr:rowOff>27312</xdr:rowOff>
    </xdr:from>
    <xdr:to>
      <xdr:col>13</xdr:col>
      <xdr:colOff>159638</xdr:colOff>
      <xdr:row>35</xdr:row>
      <xdr:rowOff>160662</xdr:rowOff>
    </xdr:to>
    <xdr:graphicFrame macro="">
      <xdr:nvGraphicFramePr>
        <xdr:cNvPr id="6" name="Chart 5">
          <a:extLst>
            <a:ext uri="{FF2B5EF4-FFF2-40B4-BE49-F238E27FC236}">
              <a16:creationId xmlns:a16="http://schemas.microsoft.com/office/drawing/2014/main" id="{F8EAA40F-F1AD-4195-A7C0-F2D6E72C42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65412</xdr:colOff>
      <xdr:row>40</xdr:row>
      <xdr:rowOff>93680</xdr:rowOff>
    </xdr:from>
    <xdr:to>
      <xdr:col>6</xdr:col>
      <xdr:colOff>197465</xdr:colOff>
      <xdr:row>55</xdr:row>
      <xdr:rowOff>182580</xdr:rowOff>
    </xdr:to>
    <xdr:graphicFrame macro="">
      <xdr:nvGraphicFramePr>
        <xdr:cNvPr id="7" name="Chart 6">
          <a:extLst>
            <a:ext uri="{FF2B5EF4-FFF2-40B4-BE49-F238E27FC236}">
              <a16:creationId xmlns:a16="http://schemas.microsoft.com/office/drawing/2014/main" id="{121218E3-6A11-49C9-AC72-AA5A2787F1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163871</xdr:colOff>
      <xdr:row>40</xdr:row>
      <xdr:rowOff>116076</xdr:rowOff>
    </xdr:from>
    <xdr:to>
      <xdr:col>13</xdr:col>
      <xdr:colOff>344880</xdr:colOff>
      <xdr:row>56</xdr:row>
      <xdr:rowOff>84121</xdr:rowOff>
    </xdr:to>
    <xdr:graphicFrame macro="">
      <xdr:nvGraphicFramePr>
        <xdr:cNvPr id="8" name="Chart 7">
          <a:extLst>
            <a:ext uri="{FF2B5EF4-FFF2-40B4-BE49-F238E27FC236}">
              <a16:creationId xmlns:a16="http://schemas.microsoft.com/office/drawing/2014/main" id="{500B5004-4802-41D1-BC0D-CB2E61EEA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75108</xdr:colOff>
      <xdr:row>6</xdr:row>
      <xdr:rowOff>31750</xdr:rowOff>
    </xdr:from>
    <xdr:to>
      <xdr:col>5</xdr:col>
      <xdr:colOff>382366</xdr:colOff>
      <xdr:row>18</xdr:row>
      <xdr:rowOff>50800</xdr:rowOff>
    </xdr:to>
    <xdr:graphicFrame macro="">
      <xdr:nvGraphicFramePr>
        <xdr:cNvPr id="2" name="Chart 1">
          <a:extLst>
            <a:ext uri="{FF2B5EF4-FFF2-40B4-BE49-F238E27FC236}">
              <a16:creationId xmlns:a16="http://schemas.microsoft.com/office/drawing/2014/main" id="{BEA76F10-0C90-48EE-BD74-E73FD97BB8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27313</xdr:colOff>
      <xdr:row>6</xdr:row>
      <xdr:rowOff>42538</xdr:rowOff>
    </xdr:from>
    <xdr:to>
      <xdr:col>13</xdr:col>
      <xdr:colOff>252635</xdr:colOff>
      <xdr:row>18</xdr:row>
      <xdr:rowOff>67938</xdr:rowOff>
    </xdr:to>
    <xdr:graphicFrame macro="">
      <xdr:nvGraphicFramePr>
        <xdr:cNvPr id="3" name="Chart 2">
          <a:extLst>
            <a:ext uri="{FF2B5EF4-FFF2-40B4-BE49-F238E27FC236}">
              <a16:creationId xmlns:a16="http://schemas.microsoft.com/office/drawing/2014/main" id="{D4F3D4A8-66AE-484B-8049-DC87B7E10C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116076</xdr:colOff>
      <xdr:row>6</xdr:row>
      <xdr:rowOff>20484</xdr:rowOff>
    </xdr:from>
    <xdr:to>
      <xdr:col>20</xdr:col>
      <xdr:colOff>356896</xdr:colOff>
      <xdr:row>18</xdr:row>
      <xdr:rowOff>20484</xdr:rowOff>
    </xdr:to>
    <xdr:graphicFrame macro="">
      <xdr:nvGraphicFramePr>
        <xdr:cNvPr id="4" name="Chart 3">
          <a:extLst>
            <a:ext uri="{FF2B5EF4-FFF2-40B4-BE49-F238E27FC236}">
              <a16:creationId xmlns:a16="http://schemas.microsoft.com/office/drawing/2014/main" id="{88ACE1C1-E87F-40FA-B7CF-87079F5284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47795</xdr:colOff>
      <xdr:row>22</xdr:row>
      <xdr:rowOff>47795</xdr:rowOff>
    </xdr:from>
    <xdr:to>
      <xdr:col>6</xdr:col>
      <xdr:colOff>46498</xdr:colOff>
      <xdr:row>36</xdr:row>
      <xdr:rowOff>104945</xdr:rowOff>
    </xdr:to>
    <xdr:graphicFrame macro="">
      <xdr:nvGraphicFramePr>
        <xdr:cNvPr id="5" name="Chart 4">
          <a:extLst>
            <a:ext uri="{FF2B5EF4-FFF2-40B4-BE49-F238E27FC236}">
              <a16:creationId xmlns:a16="http://schemas.microsoft.com/office/drawing/2014/main" id="{8CAA42A9-A43F-42AB-9ADD-599C0692FB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211667</xdr:colOff>
      <xdr:row>22</xdr:row>
      <xdr:rowOff>27312</xdr:rowOff>
    </xdr:from>
    <xdr:to>
      <xdr:col>13</xdr:col>
      <xdr:colOff>159638</xdr:colOff>
      <xdr:row>36</xdr:row>
      <xdr:rowOff>160662</xdr:rowOff>
    </xdr:to>
    <xdr:graphicFrame macro="">
      <xdr:nvGraphicFramePr>
        <xdr:cNvPr id="6" name="Chart 5">
          <a:extLst>
            <a:ext uri="{FF2B5EF4-FFF2-40B4-BE49-F238E27FC236}">
              <a16:creationId xmlns:a16="http://schemas.microsoft.com/office/drawing/2014/main" id="{5D79CCEB-70AD-4AC8-8C70-2851D8306B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65412</xdr:colOff>
      <xdr:row>41</xdr:row>
      <xdr:rowOff>93680</xdr:rowOff>
    </xdr:from>
    <xdr:to>
      <xdr:col>6</xdr:col>
      <xdr:colOff>197465</xdr:colOff>
      <xdr:row>56</xdr:row>
      <xdr:rowOff>182580</xdr:rowOff>
    </xdr:to>
    <xdr:graphicFrame macro="">
      <xdr:nvGraphicFramePr>
        <xdr:cNvPr id="7" name="Chart 6">
          <a:extLst>
            <a:ext uri="{FF2B5EF4-FFF2-40B4-BE49-F238E27FC236}">
              <a16:creationId xmlns:a16="http://schemas.microsoft.com/office/drawing/2014/main" id="{0436E992-3688-4AE8-AEB5-01BD70CEC3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163871</xdr:colOff>
      <xdr:row>41</xdr:row>
      <xdr:rowOff>116076</xdr:rowOff>
    </xdr:from>
    <xdr:to>
      <xdr:col>13</xdr:col>
      <xdr:colOff>344880</xdr:colOff>
      <xdr:row>57</xdr:row>
      <xdr:rowOff>84121</xdr:rowOff>
    </xdr:to>
    <xdr:graphicFrame macro="">
      <xdr:nvGraphicFramePr>
        <xdr:cNvPr id="8" name="Chart 7">
          <a:extLst>
            <a:ext uri="{FF2B5EF4-FFF2-40B4-BE49-F238E27FC236}">
              <a16:creationId xmlns:a16="http://schemas.microsoft.com/office/drawing/2014/main" id="{296E7D19-0B81-4C3D-9B69-69F273C51F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open?id=0B4rl2Spi0qyrXzRtZ0FZNmFfT2M" TargetMode="External"/><Relationship Id="rId13" Type="http://schemas.openxmlformats.org/officeDocument/2006/relationships/hyperlink" Target="https://drive.google.com/open?id=0B4rl2Spi0qyrXzRtZ0FZNmFfT2M" TargetMode="External"/><Relationship Id="rId18" Type="http://schemas.openxmlformats.org/officeDocument/2006/relationships/hyperlink" Target="https://drive.google.com/open?id=0B4rl2Spi0qyrXzRtZ0FZNmFfT2M" TargetMode="External"/><Relationship Id="rId26" Type="http://schemas.openxmlformats.org/officeDocument/2006/relationships/hyperlink" Target="https://drive.google.com/open?id=0B4rl2Spi0qyrXzRtZ0FZNmFfT2M" TargetMode="External"/><Relationship Id="rId39" Type="http://schemas.openxmlformats.org/officeDocument/2006/relationships/hyperlink" Target="https://drive.google.com/open?id=0B4rl2Spi0qyrXzRtZ0FZNmFfT2M" TargetMode="External"/><Relationship Id="rId3" Type="http://schemas.openxmlformats.org/officeDocument/2006/relationships/hyperlink" Target="https://drive.google.com/open?id=0B4rl2Spi0qyrXzRtZ0FZNmFfT2M" TargetMode="External"/><Relationship Id="rId21" Type="http://schemas.openxmlformats.org/officeDocument/2006/relationships/hyperlink" Target="https://drive.google.com/open?id=0B4rl2Spi0qyrXzRtZ0FZNmFfT2M" TargetMode="External"/><Relationship Id="rId34" Type="http://schemas.openxmlformats.org/officeDocument/2006/relationships/hyperlink" Target="https://drive.google.com/open?id=0B4rl2Spi0qyrXzRtZ0FZNmFfT2M" TargetMode="External"/><Relationship Id="rId42" Type="http://schemas.openxmlformats.org/officeDocument/2006/relationships/printerSettings" Target="../printerSettings/printerSettings1.bin"/><Relationship Id="rId7" Type="http://schemas.openxmlformats.org/officeDocument/2006/relationships/hyperlink" Target="https://drive.google.com/open?id=0B4rl2Spi0qyrXzRtZ0FZNmFfT2M" TargetMode="External"/><Relationship Id="rId12" Type="http://schemas.openxmlformats.org/officeDocument/2006/relationships/hyperlink" Target="https://drive.google.com/open?id=0B4rl2Spi0qyrXzRtZ0FZNmFfT2M" TargetMode="External"/><Relationship Id="rId17" Type="http://schemas.openxmlformats.org/officeDocument/2006/relationships/hyperlink" Target="https://drive.google.com/open?id=0B4rl2Spi0qyrXzRtZ0FZNmFfT2M" TargetMode="External"/><Relationship Id="rId25" Type="http://schemas.openxmlformats.org/officeDocument/2006/relationships/hyperlink" Target="https://drive.google.com/open?id=0B4rl2Spi0qyrXzRtZ0FZNmFfT2M" TargetMode="External"/><Relationship Id="rId33" Type="http://schemas.openxmlformats.org/officeDocument/2006/relationships/hyperlink" Target="https://drive.google.com/open?id=0B4rl2Spi0qyrXzRtZ0FZNmFfT2M" TargetMode="External"/><Relationship Id="rId38" Type="http://schemas.openxmlformats.org/officeDocument/2006/relationships/hyperlink" Target="https://drive.google.com/open?id=0B4rl2Spi0qyrXzRtZ0FZNmFfT2M" TargetMode="External"/><Relationship Id="rId2" Type="http://schemas.openxmlformats.org/officeDocument/2006/relationships/hyperlink" Target="https://drive.google.com/open?id=0B4rl2Spi0qyrXzRtZ0FZNmFfT2M" TargetMode="External"/><Relationship Id="rId16" Type="http://schemas.openxmlformats.org/officeDocument/2006/relationships/hyperlink" Target="https://drive.google.com/open?id=0B4rl2Spi0qyrXzRtZ0FZNmFfT2M" TargetMode="External"/><Relationship Id="rId20" Type="http://schemas.openxmlformats.org/officeDocument/2006/relationships/hyperlink" Target="https://drive.google.com/open?id=0B4rl2Spi0qyrXzRtZ0FZNmFfT2M" TargetMode="External"/><Relationship Id="rId29" Type="http://schemas.openxmlformats.org/officeDocument/2006/relationships/hyperlink" Target="https://drive.google.com/open?id=0B4rl2Spi0qyrXzRtZ0FZNmFfT2M" TargetMode="External"/><Relationship Id="rId41" Type="http://schemas.openxmlformats.org/officeDocument/2006/relationships/hyperlink" Target="https://drive.google.com/open?id=0B4rl2Spi0qyrXzRtZ0FZNmFfT2M" TargetMode="External"/><Relationship Id="rId1" Type="http://schemas.openxmlformats.org/officeDocument/2006/relationships/hyperlink" Target="https://drive.google.com/open?id=0B4rl2Spi0qyrXzRtZ0FZNmFfT2M" TargetMode="External"/><Relationship Id="rId6" Type="http://schemas.openxmlformats.org/officeDocument/2006/relationships/hyperlink" Target="https://drive.google.com/open?id=0B4rl2Spi0qyrXzRtZ0FZNmFfT2M" TargetMode="External"/><Relationship Id="rId11" Type="http://schemas.openxmlformats.org/officeDocument/2006/relationships/hyperlink" Target="https://drive.google.com/open?id=0B4rl2Spi0qyrXzRtZ0FZNmFfT2M" TargetMode="External"/><Relationship Id="rId24" Type="http://schemas.openxmlformats.org/officeDocument/2006/relationships/hyperlink" Target="https://drive.google.com/open?id=0B4rl2Spi0qyrXzRtZ0FZNmFfT2M" TargetMode="External"/><Relationship Id="rId32" Type="http://schemas.openxmlformats.org/officeDocument/2006/relationships/hyperlink" Target="https://drive.google.com/open?id=0B4rl2Spi0qyrXzRtZ0FZNmFfT2M" TargetMode="External"/><Relationship Id="rId37" Type="http://schemas.openxmlformats.org/officeDocument/2006/relationships/hyperlink" Target="https://drive.google.com/open?id=0B4rl2Spi0qyrXzRtZ0FZNmFfT2M" TargetMode="External"/><Relationship Id="rId40" Type="http://schemas.openxmlformats.org/officeDocument/2006/relationships/hyperlink" Target="https://drive.google.com/open?id=0B4rl2Spi0qyrXzRtZ0FZNmFfT2M" TargetMode="External"/><Relationship Id="rId5" Type="http://schemas.openxmlformats.org/officeDocument/2006/relationships/hyperlink" Target="https://drive.google.com/open?id=0B4rl2Spi0qyrXzRtZ0FZNmFfT2M" TargetMode="External"/><Relationship Id="rId15" Type="http://schemas.openxmlformats.org/officeDocument/2006/relationships/hyperlink" Target="https://drive.google.com/open?id=0B4rl2Spi0qyrXzRtZ0FZNmFfT2M" TargetMode="External"/><Relationship Id="rId23" Type="http://schemas.openxmlformats.org/officeDocument/2006/relationships/hyperlink" Target="https://drive.google.com/open?id=0B4rl2Spi0qyrXzRtZ0FZNmFfT2M" TargetMode="External"/><Relationship Id="rId28" Type="http://schemas.openxmlformats.org/officeDocument/2006/relationships/hyperlink" Target="https://drive.google.com/open?id=0B4rl2Spi0qyrXzRtZ0FZNmFfT2M" TargetMode="External"/><Relationship Id="rId36" Type="http://schemas.openxmlformats.org/officeDocument/2006/relationships/hyperlink" Target="https://drive.google.com/open?id=0B4rl2Spi0qyrXzRtZ0FZNmFfT2M" TargetMode="External"/><Relationship Id="rId10" Type="http://schemas.openxmlformats.org/officeDocument/2006/relationships/hyperlink" Target="https://drive.google.com/open?id=0B4rl2Spi0qyrXzRtZ0FZNmFfT2M" TargetMode="External"/><Relationship Id="rId19" Type="http://schemas.openxmlformats.org/officeDocument/2006/relationships/hyperlink" Target="https://drive.google.com/open?id=0B4rl2Spi0qyrXzRtZ0FZNmFfT2M" TargetMode="External"/><Relationship Id="rId31" Type="http://schemas.openxmlformats.org/officeDocument/2006/relationships/hyperlink" Target="https://drive.google.com/open?id=0B4rl2Spi0qyrXzRtZ0FZNmFfT2M" TargetMode="External"/><Relationship Id="rId4" Type="http://schemas.openxmlformats.org/officeDocument/2006/relationships/hyperlink" Target="https://drive.google.com/open?id=0B4rl2Spi0qyrXzRtZ0FZNmFfT2M" TargetMode="External"/><Relationship Id="rId9" Type="http://schemas.openxmlformats.org/officeDocument/2006/relationships/hyperlink" Target="https://drive.google.com/open?id=0B4rl2Spi0qyrXzRtZ0FZNmFfT2M" TargetMode="External"/><Relationship Id="rId14" Type="http://schemas.openxmlformats.org/officeDocument/2006/relationships/hyperlink" Target="https://drive.google.com/open?id=0B4rl2Spi0qyrXzRtZ0FZNmFfT2M" TargetMode="External"/><Relationship Id="rId22" Type="http://schemas.openxmlformats.org/officeDocument/2006/relationships/hyperlink" Target="https://drive.google.com/open?id=0B4rl2Spi0qyrXzRtZ0FZNmFfT2M" TargetMode="External"/><Relationship Id="rId27" Type="http://schemas.openxmlformats.org/officeDocument/2006/relationships/hyperlink" Target="https://drive.google.com/open?id=0B4rl2Spi0qyrXzRtZ0FZNmFfT2M" TargetMode="External"/><Relationship Id="rId30" Type="http://schemas.openxmlformats.org/officeDocument/2006/relationships/hyperlink" Target="https://drive.google.com/open?id=0B4rl2Spi0qyrXzRtZ0FZNmFfT2M" TargetMode="External"/><Relationship Id="rId35" Type="http://schemas.openxmlformats.org/officeDocument/2006/relationships/hyperlink" Target="https://drive.google.com/open?id=0B4rl2Spi0qyrXzRtZ0FZNmFfT2M" TargetMode="External"/><Relationship Id="rId4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A10"/>
  <sheetViews>
    <sheetView showGridLines="0" topLeftCell="A31" workbookViewId="0">
      <selection activeCell="A7" sqref="A7"/>
    </sheetView>
  </sheetViews>
  <sheetFormatPr defaultColWidth="8.5703125" defaultRowHeight="15" x14ac:dyDescent="0.25"/>
  <cols>
    <col min="1" max="1" width="153.85546875" style="92" customWidth="1"/>
    <col min="2" max="16384" width="8.5703125" style="92"/>
  </cols>
  <sheetData>
    <row r="1" spans="1:1" ht="45.95" customHeight="1" x14ac:dyDescent="0.25">
      <c r="A1" s="94" t="s">
        <v>250</v>
      </c>
    </row>
    <row r="2" spans="1:1" ht="17.45" customHeight="1" x14ac:dyDescent="0.25">
      <c r="A2" s="89"/>
    </row>
    <row r="3" spans="1:1" ht="15.75" x14ac:dyDescent="0.25">
      <c r="A3" s="90" t="s">
        <v>223</v>
      </c>
    </row>
    <row r="4" spans="1:1" ht="72.599999999999994" customHeight="1" x14ac:dyDescent="0.25">
      <c r="A4" s="91" t="s">
        <v>251</v>
      </c>
    </row>
    <row r="5" spans="1:1" ht="15.75" x14ac:dyDescent="0.25">
      <c r="A5" s="91"/>
    </row>
    <row r="6" spans="1:1" ht="15.75" x14ac:dyDescent="0.25">
      <c r="A6" s="90" t="s">
        <v>224</v>
      </c>
    </row>
    <row r="7" spans="1:1" ht="210.95" customHeight="1" x14ac:dyDescent="0.25">
      <c r="A7" s="93" t="s">
        <v>226</v>
      </c>
    </row>
    <row r="8" spans="1:1" ht="16.5" customHeight="1" x14ac:dyDescent="0.25">
      <c r="A8" s="91"/>
    </row>
    <row r="9" spans="1:1" ht="15.75" x14ac:dyDescent="0.25">
      <c r="A9" s="90" t="s">
        <v>225</v>
      </c>
    </row>
    <row r="10" spans="1:1" ht="252" x14ac:dyDescent="0.25">
      <c r="A10" s="93" t="s">
        <v>252</v>
      </c>
    </row>
  </sheetData>
  <sheetProtection algorithmName="SHA-512" hashValue="htlUEVDmUfwhYlWM2DdOetDPGVxeoqP40E2qnp9+I5h+SyxvJCOlFAjFXMqdEjyN5gFnExqUh0p+kxZEaXIN/w==" saltValue="a4dvl+3KFXd3Ee3ezGKkY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19"/>
  <sheetViews>
    <sheetView workbookViewId="0">
      <selection activeCell="I14" sqref="I14"/>
    </sheetView>
  </sheetViews>
  <sheetFormatPr defaultColWidth="8.85546875" defaultRowHeight="15" x14ac:dyDescent="0.25"/>
  <sheetData>
    <row r="1" spans="1:1" x14ac:dyDescent="0.25">
      <c r="A1" t="s">
        <v>12</v>
      </c>
    </row>
    <row r="2" spans="1:1" x14ac:dyDescent="0.25">
      <c r="A2" t="s">
        <v>11</v>
      </c>
    </row>
    <row r="3" spans="1:1" x14ac:dyDescent="0.25">
      <c r="A3" t="s">
        <v>7</v>
      </c>
    </row>
    <row r="4" spans="1:1" x14ac:dyDescent="0.25">
      <c r="A4" t="s">
        <v>8</v>
      </c>
    </row>
    <row r="5" spans="1:1" x14ac:dyDescent="0.25">
      <c r="A5" t="s">
        <v>9</v>
      </c>
    </row>
    <row r="6" spans="1:1" x14ac:dyDescent="0.25">
      <c r="A6" t="s">
        <v>10</v>
      </c>
    </row>
    <row r="8" spans="1:1" x14ac:dyDescent="0.25">
      <c r="A8" t="s">
        <v>13</v>
      </c>
    </row>
    <row r="9" spans="1:1" x14ac:dyDescent="0.25">
      <c r="A9" t="s">
        <v>19</v>
      </c>
    </row>
    <row r="10" spans="1:1" x14ac:dyDescent="0.25">
      <c r="A10" t="s">
        <v>14</v>
      </c>
    </row>
    <row r="11" spans="1:1" x14ac:dyDescent="0.25">
      <c r="A11" t="s">
        <v>15</v>
      </c>
    </row>
    <row r="12" spans="1:1" x14ac:dyDescent="0.25">
      <c r="A12" t="s">
        <v>16</v>
      </c>
    </row>
    <row r="13" spans="1:1" x14ac:dyDescent="0.25">
      <c r="A13" t="s">
        <v>17</v>
      </c>
    </row>
    <row r="14" spans="1:1" x14ac:dyDescent="0.25">
      <c r="A14" t="s">
        <v>18</v>
      </c>
    </row>
    <row r="16" spans="1:1" x14ac:dyDescent="0.25">
      <c r="A16" t="s">
        <v>20</v>
      </c>
    </row>
    <row r="17" spans="1:1" x14ac:dyDescent="0.25">
      <c r="A17" t="s">
        <v>21</v>
      </c>
    </row>
    <row r="18" spans="1:1" x14ac:dyDescent="0.25">
      <c r="A18" t="s">
        <v>22</v>
      </c>
    </row>
    <row r="19" spans="1:1" x14ac:dyDescent="0.25">
      <c r="A19" t="s">
        <v>23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A24"/>
  <sheetViews>
    <sheetView workbookViewId="0">
      <selection activeCell="D16" sqref="D16"/>
    </sheetView>
  </sheetViews>
  <sheetFormatPr defaultColWidth="8.85546875" defaultRowHeight="15" x14ac:dyDescent="0.25"/>
  <cols>
    <col min="1" max="1" width="13.5703125" customWidth="1"/>
  </cols>
  <sheetData>
    <row r="1" spans="1:1" x14ac:dyDescent="0.25">
      <c r="A1" t="s">
        <v>0</v>
      </c>
    </row>
    <row r="2" spans="1:1" x14ac:dyDescent="0.25">
      <c r="A2" t="s">
        <v>4</v>
      </c>
    </row>
    <row r="4" spans="1:1" x14ac:dyDescent="0.25">
      <c r="A4" t="s">
        <v>1</v>
      </c>
    </row>
    <row r="5" spans="1:1" x14ac:dyDescent="0.25">
      <c r="A5" t="s">
        <v>2</v>
      </c>
    </row>
    <row r="6" spans="1:1" x14ac:dyDescent="0.25">
      <c r="A6" t="s">
        <v>3</v>
      </c>
    </row>
    <row r="7" spans="1:1" x14ac:dyDescent="0.25">
      <c r="A7" t="s">
        <v>4</v>
      </c>
    </row>
    <row r="11" spans="1:1" x14ac:dyDescent="0.25">
      <c r="A11">
        <v>1</v>
      </c>
    </row>
    <row r="12" spans="1:1" x14ac:dyDescent="0.25">
      <c r="A12">
        <v>2</v>
      </c>
    </row>
    <row r="13" spans="1:1" x14ac:dyDescent="0.25">
      <c r="A13">
        <v>3</v>
      </c>
    </row>
    <row r="14" spans="1:1" x14ac:dyDescent="0.25">
      <c r="A14">
        <v>4</v>
      </c>
    </row>
    <row r="15" spans="1:1" x14ac:dyDescent="0.25">
      <c r="A15">
        <v>5</v>
      </c>
    </row>
    <row r="16" spans="1:1" x14ac:dyDescent="0.25">
      <c r="A16">
        <v>6</v>
      </c>
    </row>
    <row r="17" spans="1:1" x14ac:dyDescent="0.25">
      <c r="A17">
        <v>7</v>
      </c>
    </row>
    <row r="18" spans="1:1" x14ac:dyDescent="0.25">
      <c r="A18">
        <v>8</v>
      </c>
    </row>
    <row r="19" spans="1:1" x14ac:dyDescent="0.25">
      <c r="A19">
        <v>9</v>
      </c>
    </row>
    <row r="20" spans="1:1" x14ac:dyDescent="0.25">
      <c r="A20">
        <v>10</v>
      </c>
    </row>
    <row r="23" spans="1:1" x14ac:dyDescent="0.25">
      <c r="A23" t="s">
        <v>5</v>
      </c>
    </row>
    <row r="24" spans="1:1" x14ac:dyDescent="0.25">
      <c r="A24" t="s">
        <v>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A1:F156"/>
  <sheetViews>
    <sheetView showGridLines="0" tabSelected="1" zoomScale="84" zoomScaleNormal="84" workbookViewId="0">
      <selection activeCell="E6" sqref="E6"/>
    </sheetView>
  </sheetViews>
  <sheetFormatPr defaultColWidth="9.140625" defaultRowHeight="15" x14ac:dyDescent="0.25"/>
  <cols>
    <col min="1" max="1" width="14.5703125" style="87" customWidth="1"/>
    <col min="2" max="2" width="14" style="76" customWidth="1"/>
    <col min="3" max="3" width="39.140625" style="88" customWidth="1"/>
    <col min="4" max="4" width="73.140625" style="76" customWidth="1"/>
    <col min="5" max="5" width="29.5703125" style="76" customWidth="1"/>
    <col min="6" max="6" width="36.7109375" style="76" customWidth="1"/>
    <col min="7" max="16384" width="9.140625" style="76"/>
  </cols>
  <sheetData>
    <row r="1" spans="1:6" ht="116.45" customHeight="1" x14ac:dyDescent="0.25">
      <c r="A1" s="112" t="s">
        <v>256</v>
      </c>
      <c r="B1" s="113"/>
      <c r="C1" s="113"/>
      <c r="D1" s="113"/>
      <c r="E1" s="113"/>
      <c r="F1" s="113"/>
    </row>
    <row r="2" spans="1:6" s="67" customFormat="1" ht="30" x14ac:dyDescent="0.25">
      <c r="A2" s="77" t="s">
        <v>79</v>
      </c>
      <c r="B2" s="77" t="s">
        <v>80</v>
      </c>
      <c r="C2" s="78" t="s">
        <v>81</v>
      </c>
      <c r="D2" s="77" t="s">
        <v>82</v>
      </c>
      <c r="E2" s="77" t="s">
        <v>83</v>
      </c>
      <c r="F2" s="77" t="s">
        <v>84</v>
      </c>
    </row>
    <row r="3" spans="1:6" s="66" customFormat="1" ht="30" x14ac:dyDescent="0.25">
      <c r="A3" s="110" t="s">
        <v>85</v>
      </c>
      <c r="B3" s="79" t="s">
        <v>86</v>
      </c>
      <c r="C3" s="80" t="s">
        <v>87</v>
      </c>
      <c r="D3" s="81" t="s">
        <v>59</v>
      </c>
      <c r="E3" s="81" t="s">
        <v>88</v>
      </c>
      <c r="F3" s="81"/>
    </row>
    <row r="4" spans="1:6" s="66" customFormat="1" ht="30" x14ac:dyDescent="0.25">
      <c r="A4" s="110"/>
      <c r="B4" s="79" t="s">
        <v>86</v>
      </c>
      <c r="C4" s="80" t="s">
        <v>87</v>
      </c>
      <c r="D4" s="81" t="s">
        <v>24</v>
      </c>
      <c r="E4" s="81" t="s">
        <v>88</v>
      </c>
      <c r="F4" s="81"/>
    </row>
    <row r="5" spans="1:6" s="66" customFormat="1" ht="30" x14ac:dyDescent="0.25">
      <c r="A5" s="110"/>
      <c r="B5" s="79" t="s">
        <v>86</v>
      </c>
      <c r="C5" s="80" t="s">
        <v>87</v>
      </c>
      <c r="D5" s="81" t="s">
        <v>25</v>
      </c>
      <c r="E5" s="81" t="s">
        <v>88</v>
      </c>
      <c r="F5" s="81"/>
    </row>
    <row r="6" spans="1:6" s="66" customFormat="1" x14ac:dyDescent="0.25">
      <c r="A6" s="110"/>
      <c r="B6" s="79" t="s">
        <v>89</v>
      </c>
      <c r="C6" s="80" t="s">
        <v>87</v>
      </c>
      <c r="D6" s="81" t="s">
        <v>255</v>
      </c>
      <c r="E6" s="81" t="s">
        <v>88</v>
      </c>
      <c r="F6" s="81"/>
    </row>
    <row r="7" spans="1:6" s="66" customFormat="1" ht="27.6" customHeight="1" x14ac:dyDescent="0.25">
      <c r="A7" s="110"/>
      <c r="B7" s="79" t="s">
        <v>86</v>
      </c>
      <c r="C7" s="80" t="s">
        <v>90</v>
      </c>
      <c r="D7" s="82" t="s">
        <v>26</v>
      </c>
      <c r="E7" s="81" t="s">
        <v>91</v>
      </c>
      <c r="F7" s="81"/>
    </row>
    <row r="8" spans="1:6" s="66" customFormat="1" ht="32.450000000000003" customHeight="1" x14ac:dyDescent="0.25">
      <c r="A8" s="110"/>
      <c r="B8" s="79" t="s">
        <v>86</v>
      </c>
      <c r="C8" s="80" t="s">
        <v>90</v>
      </c>
      <c r="D8" s="82" t="s">
        <v>27</v>
      </c>
      <c r="E8" s="81" t="s">
        <v>91</v>
      </c>
      <c r="F8" s="81"/>
    </row>
    <row r="9" spans="1:6" s="66" customFormat="1" ht="30" x14ac:dyDescent="0.25">
      <c r="A9" s="110"/>
      <c r="B9" s="79" t="s">
        <v>89</v>
      </c>
      <c r="C9" s="80" t="s">
        <v>90</v>
      </c>
      <c r="D9" s="81" t="s">
        <v>92</v>
      </c>
      <c r="E9" s="81" t="s">
        <v>91</v>
      </c>
      <c r="F9" s="81"/>
    </row>
    <row r="10" spans="1:6" s="66" customFormat="1" ht="30" x14ac:dyDescent="0.25">
      <c r="A10" s="110"/>
      <c r="B10" s="79" t="s">
        <v>89</v>
      </c>
      <c r="C10" s="80" t="s">
        <v>93</v>
      </c>
      <c r="D10" s="81" t="s">
        <v>28</v>
      </c>
      <c r="E10" s="81" t="s">
        <v>94</v>
      </c>
      <c r="F10" s="109" t="s">
        <v>254</v>
      </c>
    </row>
    <row r="11" spans="1:6" s="66" customFormat="1" ht="30" x14ac:dyDescent="0.25">
      <c r="A11" s="110"/>
      <c r="B11" s="79" t="s">
        <v>89</v>
      </c>
      <c r="C11" s="80" t="s">
        <v>93</v>
      </c>
      <c r="D11" s="81" t="s">
        <v>29</v>
      </c>
      <c r="E11" s="81" t="s">
        <v>94</v>
      </c>
      <c r="F11" s="108" t="s">
        <v>254</v>
      </c>
    </row>
    <row r="12" spans="1:6" s="66" customFormat="1" ht="30" x14ac:dyDescent="0.25">
      <c r="A12" s="110"/>
      <c r="B12" s="79" t="s">
        <v>95</v>
      </c>
      <c r="C12" s="80" t="s">
        <v>93</v>
      </c>
      <c r="D12" s="81" t="s">
        <v>96</v>
      </c>
      <c r="E12" s="81" t="s">
        <v>94</v>
      </c>
      <c r="F12" s="108" t="s">
        <v>254</v>
      </c>
    </row>
    <row r="13" spans="1:6" s="66" customFormat="1" ht="30" x14ac:dyDescent="0.25">
      <c r="A13" s="110"/>
      <c r="B13" s="79" t="s">
        <v>95</v>
      </c>
      <c r="C13" s="80" t="s">
        <v>93</v>
      </c>
      <c r="D13" s="81" t="s">
        <v>97</v>
      </c>
      <c r="E13" s="81" t="s">
        <v>94</v>
      </c>
      <c r="F13" s="108" t="s">
        <v>254</v>
      </c>
    </row>
    <row r="14" spans="1:6" s="66" customFormat="1" ht="30" x14ac:dyDescent="0.25">
      <c r="A14" s="110"/>
      <c r="B14" s="79" t="s">
        <v>95</v>
      </c>
      <c r="C14" s="80" t="s">
        <v>93</v>
      </c>
      <c r="D14" s="81" t="s">
        <v>98</v>
      </c>
      <c r="E14" s="81" t="s">
        <v>94</v>
      </c>
      <c r="F14" s="108" t="s">
        <v>254</v>
      </c>
    </row>
    <row r="15" spans="1:6" s="66" customFormat="1" ht="30" x14ac:dyDescent="0.25">
      <c r="A15" s="110" t="s">
        <v>99</v>
      </c>
      <c r="B15" s="83" t="s">
        <v>86</v>
      </c>
      <c r="C15" s="80" t="s">
        <v>100</v>
      </c>
      <c r="D15" s="81" t="s">
        <v>30</v>
      </c>
      <c r="E15" s="81" t="s">
        <v>88</v>
      </c>
      <c r="F15" s="81"/>
    </row>
    <row r="16" spans="1:6" s="66" customFormat="1" ht="30" x14ac:dyDescent="0.25">
      <c r="A16" s="110"/>
      <c r="B16" s="83" t="s">
        <v>86</v>
      </c>
      <c r="C16" s="80" t="s">
        <v>100</v>
      </c>
      <c r="D16" s="81" t="s">
        <v>31</v>
      </c>
      <c r="E16" s="81" t="s">
        <v>88</v>
      </c>
      <c r="F16" s="81"/>
    </row>
    <row r="17" spans="1:6" s="66" customFormat="1" x14ac:dyDescent="0.25">
      <c r="A17" s="110"/>
      <c r="B17" s="83" t="s">
        <v>86</v>
      </c>
      <c r="C17" s="80" t="s">
        <v>100</v>
      </c>
      <c r="D17" s="81" t="s">
        <v>32</v>
      </c>
      <c r="E17" s="81" t="s">
        <v>88</v>
      </c>
      <c r="F17" s="81"/>
    </row>
    <row r="18" spans="1:6" s="66" customFormat="1" x14ac:dyDescent="0.25">
      <c r="A18" s="110"/>
      <c r="B18" s="83" t="s">
        <v>86</v>
      </c>
      <c r="C18" s="80" t="s">
        <v>100</v>
      </c>
      <c r="D18" s="81" t="s">
        <v>101</v>
      </c>
      <c r="E18" s="81" t="s">
        <v>88</v>
      </c>
      <c r="F18" s="81"/>
    </row>
    <row r="19" spans="1:6" s="66" customFormat="1" x14ac:dyDescent="0.25">
      <c r="A19" s="110"/>
      <c r="B19" s="83" t="s">
        <v>86</v>
      </c>
      <c r="C19" s="80" t="s">
        <v>100</v>
      </c>
      <c r="D19" s="81" t="s">
        <v>102</v>
      </c>
      <c r="E19" s="81" t="s">
        <v>91</v>
      </c>
      <c r="F19" s="81"/>
    </row>
    <row r="20" spans="1:6" s="66" customFormat="1" ht="30" x14ac:dyDescent="0.25">
      <c r="A20" s="110"/>
      <c r="B20" s="83"/>
      <c r="C20" s="80"/>
      <c r="D20" s="81" t="s">
        <v>103</v>
      </c>
      <c r="E20" s="81"/>
      <c r="F20" s="81"/>
    </row>
    <row r="21" spans="1:6" s="66" customFormat="1" x14ac:dyDescent="0.25">
      <c r="A21" s="110"/>
      <c r="B21" s="83" t="s">
        <v>86</v>
      </c>
      <c r="C21" s="80" t="s">
        <v>100</v>
      </c>
      <c r="D21" s="81" t="s">
        <v>104</v>
      </c>
      <c r="E21" s="81" t="s">
        <v>91</v>
      </c>
      <c r="F21" s="81"/>
    </row>
    <row r="22" spans="1:6" s="66" customFormat="1" x14ac:dyDescent="0.25">
      <c r="A22" s="110"/>
      <c r="B22" s="83" t="s">
        <v>86</v>
      </c>
      <c r="C22" s="80" t="s">
        <v>100</v>
      </c>
      <c r="D22" s="81" t="s">
        <v>105</v>
      </c>
      <c r="E22" s="81" t="s">
        <v>91</v>
      </c>
      <c r="F22" s="81"/>
    </row>
    <row r="23" spans="1:6" s="66" customFormat="1" x14ac:dyDescent="0.25">
      <c r="A23" s="110"/>
      <c r="B23" s="83" t="s">
        <v>86</v>
      </c>
      <c r="C23" s="80" t="s">
        <v>100</v>
      </c>
      <c r="D23" s="81" t="s">
        <v>106</v>
      </c>
      <c r="E23" s="81" t="s">
        <v>91</v>
      </c>
      <c r="F23" s="81"/>
    </row>
    <row r="24" spans="1:6" s="66" customFormat="1" x14ac:dyDescent="0.25">
      <c r="A24" s="110"/>
      <c r="B24" s="83" t="s">
        <v>89</v>
      </c>
      <c r="C24" s="80" t="s">
        <v>90</v>
      </c>
      <c r="D24" s="81" t="s">
        <v>107</v>
      </c>
      <c r="E24" s="81" t="s">
        <v>91</v>
      </c>
      <c r="F24" s="81"/>
    </row>
    <row r="25" spans="1:6" s="84" customFormat="1" x14ac:dyDescent="0.25">
      <c r="A25" s="110"/>
      <c r="B25" s="83" t="s">
        <v>89</v>
      </c>
      <c r="C25" s="80" t="s">
        <v>90</v>
      </c>
      <c r="D25" s="81" t="s">
        <v>108</v>
      </c>
      <c r="E25" s="81" t="s">
        <v>91</v>
      </c>
      <c r="F25" s="81"/>
    </row>
    <row r="26" spans="1:6" s="84" customFormat="1" ht="30" x14ac:dyDescent="0.25">
      <c r="A26" s="110"/>
      <c r="B26" s="83" t="s">
        <v>89</v>
      </c>
      <c r="C26" s="80" t="s">
        <v>90</v>
      </c>
      <c r="D26" s="81" t="s">
        <v>109</v>
      </c>
      <c r="E26" s="81" t="s">
        <v>91</v>
      </c>
      <c r="F26" s="81"/>
    </row>
    <row r="27" spans="1:6" s="84" customFormat="1" ht="30" x14ac:dyDescent="0.25">
      <c r="A27" s="110"/>
      <c r="B27" s="83" t="s">
        <v>89</v>
      </c>
      <c r="C27" s="80" t="s">
        <v>90</v>
      </c>
      <c r="D27" s="81" t="s">
        <v>110</v>
      </c>
      <c r="E27" s="81" t="s">
        <v>91</v>
      </c>
      <c r="F27" s="81"/>
    </row>
    <row r="28" spans="1:6" s="84" customFormat="1" ht="30" x14ac:dyDescent="0.25">
      <c r="A28" s="110"/>
      <c r="B28" s="83" t="s">
        <v>95</v>
      </c>
      <c r="C28" s="80" t="s">
        <v>90</v>
      </c>
      <c r="D28" s="81" t="s">
        <v>111</v>
      </c>
      <c r="E28" s="81" t="s">
        <v>91</v>
      </c>
      <c r="F28" s="81"/>
    </row>
    <row r="29" spans="1:6" s="84" customFormat="1" ht="30" x14ac:dyDescent="0.25">
      <c r="A29" s="110"/>
      <c r="B29" s="83" t="s">
        <v>95</v>
      </c>
      <c r="C29" s="80" t="s">
        <v>90</v>
      </c>
      <c r="D29" s="81" t="s">
        <v>112</v>
      </c>
      <c r="E29" s="81" t="s">
        <v>91</v>
      </c>
      <c r="F29" s="81"/>
    </row>
    <row r="30" spans="1:6" s="84" customFormat="1" ht="30" x14ac:dyDescent="0.25">
      <c r="A30" s="110"/>
      <c r="B30" s="83" t="s">
        <v>95</v>
      </c>
      <c r="C30" s="80" t="s">
        <v>90</v>
      </c>
      <c r="D30" s="81" t="s">
        <v>113</v>
      </c>
      <c r="E30" s="81" t="s">
        <v>91</v>
      </c>
      <c r="F30" s="81"/>
    </row>
    <row r="31" spans="1:6" s="66" customFormat="1" ht="30" x14ac:dyDescent="0.25">
      <c r="A31" s="110"/>
      <c r="B31" s="83" t="s">
        <v>89</v>
      </c>
      <c r="C31" s="80" t="s">
        <v>93</v>
      </c>
      <c r="D31" s="81" t="s">
        <v>114</v>
      </c>
      <c r="E31" s="81" t="s">
        <v>94</v>
      </c>
      <c r="F31" s="107" t="s">
        <v>254</v>
      </c>
    </row>
    <row r="32" spans="1:6" s="66" customFormat="1" ht="30" x14ac:dyDescent="0.25">
      <c r="A32" s="110"/>
      <c r="B32" s="83" t="s">
        <v>89</v>
      </c>
      <c r="C32" s="80" t="s">
        <v>93</v>
      </c>
      <c r="D32" s="81" t="s">
        <v>115</v>
      </c>
      <c r="E32" s="81" t="s">
        <v>94</v>
      </c>
      <c r="F32" s="107" t="s">
        <v>254</v>
      </c>
    </row>
    <row r="33" spans="1:6" s="66" customFormat="1" ht="30" x14ac:dyDescent="0.25">
      <c r="A33" s="110"/>
      <c r="B33" s="83" t="s">
        <v>95</v>
      </c>
      <c r="C33" s="80" t="s">
        <v>93</v>
      </c>
      <c r="D33" s="81" t="s">
        <v>97</v>
      </c>
      <c r="E33" s="81" t="s">
        <v>94</v>
      </c>
      <c r="F33" s="107" t="s">
        <v>254</v>
      </c>
    </row>
    <row r="34" spans="1:6" s="66" customFormat="1" ht="30" x14ac:dyDescent="0.25">
      <c r="A34" s="110"/>
      <c r="B34" s="83" t="s">
        <v>95</v>
      </c>
      <c r="C34" s="80" t="s">
        <v>93</v>
      </c>
      <c r="D34" s="81" t="s">
        <v>116</v>
      </c>
      <c r="E34" s="81" t="s">
        <v>94</v>
      </c>
      <c r="F34" s="108" t="s">
        <v>254</v>
      </c>
    </row>
    <row r="35" spans="1:6" s="66" customFormat="1" ht="33.950000000000003" customHeight="1" x14ac:dyDescent="0.25">
      <c r="A35" s="110" t="s">
        <v>117</v>
      </c>
      <c r="B35" s="79" t="s">
        <v>86</v>
      </c>
      <c r="C35" s="80" t="s">
        <v>118</v>
      </c>
      <c r="D35" s="81" t="s">
        <v>33</v>
      </c>
      <c r="E35" s="81" t="s">
        <v>88</v>
      </c>
      <c r="F35" s="81"/>
    </row>
    <row r="36" spans="1:6" s="66" customFormat="1" ht="37.5" customHeight="1" x14ac:dyDescent="0.25">
      <c r="A36" s="110"/>
      <c r="B36" s="79" t="s">
        <v>86</v>
      </c>
      <c r="C36" s="80" t="s">
        <v>118</v>
      </c>
      <c r="D36" s="81" t="s">
        <v>34</v>
      </c>
      <c r="E36" s="81" t="s">
        <v>88</v>
      </c>
      <c r="F36" s="81"/>
    </row>
    <row r="37" spans="1:6" s="66" customFormat="1" ht="15" customHeight="1" x14ac:dyDescent="0.25">
      <c r="A37" s="110"/>
      <c r="B37" s="79" t="s">
        <v>86</v>
      </c>
      <c r="C37" s="80" t="s">
        <v>118</v>
      </c>
      <c r="D37" s="81" t="s">
        <v>35</v>
      </c>
      <c r="E37" s="81" t="s">
        <v>88</v>
      </c>
      <c r="F37" s="81"/>
    </row>
    <row r="38" spans="1:6" s="66" customFormat="1" ht="15" customHeight="1" x14ac:dyDescent="0.25">
      <c r="A38" s="110"/>
      <c r="B38" s="79" t="s">
        <v>86</v>
      </c>
      <c r="C38" s="80" t="s">
        <v>118</v>
      </c>
      <c r="D38" s="81" t="s">
        <v>119</v>
      </c>
      <c r="E38" s="81" t="s">
        <v>88</v>
      </c>
      <c r="F38" s="81"/>
    </row>
    <row r="39" spans="1:6" s="66" customFormat="1" ht="45" x14ac:dyDescent="0.25">
      <c r="A39" s="110"/>
      <c r="B39" s="79" t="s">
        <v>86</v>
      </c>
      <c r="C39" s="80" t="s">
        <v>118</v>
      </c>
      <c r="D39" s="81" t="s">
        <v>120</v>
      </c>
      <c r="E39" s="81" t="s">
        <v>121</v>
      </c>
      <c r="F39" s="81"/>
    </row>
    <row r="40" spans="1:6" s="66" customFormat="1" ht="45" x14ac:dyDescent="0.25">
      <c r="A40" s="110"/>
      <c r="B40" s="79" t="s">
        <v>86</v>
      </c>
      <c r="C40" s="80" t="s">
        <v>118</v>
      </c>
      <c r="D40" s="81" t="s">
        <v>122</v>
      </c>
      <c r="E40" s="81" t="s">
        <v>121</v>
      </c>
      <c r="F40" s="81"/>
    </row>
    <row r="41" spans="1:6" s="66" customFormat="1" ht="30" x14ac:dyDescent="0.25">
      <c r="A41" s="110"/>
      <c r="B41" s="79" t="s">
        <v>89</v>
      </c>
      <c r="C41" s="80" t="s">
        <v>87</v>
      </c>
      <c r="D41" s="81" t="s">
        <v>123</v>
      </c>
      <c r="E41" s="81" t="s">
        <v>91</v>
      </c>
      <c r="F41" s="81"/>
    </row>
    <row r="42" spans="1:6" s="66" customFormat="1" ht="30" x14ac:dyDescent="0.25">
      <c r="A42" s="110"/>
      <c r="B42" s="79" t="s">
        <v>89</v>
      </c>
      <c r="C42" s="80" t="s">
        <v>87</v>
      </c>
      <c r="D42" s="81" t="s">
        <v>124</v>
      </c>
      <c r="E42" s="81" t="s">
        <v>91</v>
      </c>
      <c r="F42" s="81"/>
    </row>
    <row r="43" spans="1:6" s="66" customFormat="1" ht="30" x14ac:dyDescent="0.25">
      <c r="A43" s="110"/>
      <c r="B43" s="79" t="s">
        <v>89</v>
      </c>
      <c r="C43" s="80" t="s">
        <v>87</v>
      </c>
      <c r="D43" s="81" t="s">
        <v>125</v>
      </c>
      <c r="E43" s="81"/>
      <c r="F43" s="81"/>
    </row>
    <row r="44" spans="1:6" s="66" customFormat="1" x14ac:dyDescent="0.25">
      <c r="A44" s="110"/>
      <c r="B44" s="79" t="s">
        <v>89</v>
      </c>
      <c r="C44" s="80" t="s">
        <v>90</v>
      </c>
      <c r="D44" s="81" t="s">
        <v>107</v>
      </c>
      <c r="E44" s="81" t="s">
        <v>91</v>
      </c>
      <c r="F44" s="81"/>
    </row>
    <row r="45" spans="1:6" s="66" customFormat="1" x14ac:dyDescent="0.25">
      <c r="A45" s="110"/>
      <c r="B45" s="79" t="s">
        <v>89</v>
      </c>
      <c r="C45" s="80" t="s">
        <v>90</v>
      </c>
      <c r="D45" s="81" t="s">
        <v>108</v>
      </c>
      <c r="E45" s="81" t="s">
        <v>91</v>
      </c>
      <c r="F45" s="81"/>
    </row>
    <row r="46" spans="1:6" s="66" customFormat="1" x14ac:dyDescent="0.25">
      <c r="A46" s="110"/>
      <c r="B46" s="79" t="s">
        <v>89</v>
      </c>
      <c r="C46" s="80" t="s">
        <v>90</v>
      </c>
      <c r="D46" s="81" t="s">
        <v>126</v>
      </c>
      <c r="E46" s="81" t="s">
        <v>91</v>
      </c>
      <c r="F46" s="81"/>
    </row>
    <row r="47" spans="1:6" s="66" customFormat="1" x14ac:dyDescent="0.25">
      <c r="A47" s="110"/>
      <c r="B47" s="79" t="s">
        <v>89</v>
      </c>
      <c r="C47" s="80" t="s">
        <v>90</v>
      </c>
      <c r="D47" s="81" t="s">
        <v>127</v>
      </c>
      <c r="E47" s="81" t="s">
        <v>91</v>
      </c>
      <c r="F47" s="81"/>
    </row>
    <row r="48" spans="1:6" s="66" customFormat="1" ht="30" x14ac:dyDescent="0.25">
      <c r="A48" s="110"/>
      <c r="B48" s="79" t="s">
        <v>95</v>
      </c>
      <c r="C48" s="80" t="s">
        <v>90</v>
      </c>
      <c r="D48" s="81" t="s">
        <v>128</v>
      </c>
      <c r="E48" s="81" t="s">
        <v>91</v>
      </c>
      <c r="F48" s="81"/>
    </row>
    <row r="49" spans="1:6" s="66" customFormat="1" ht="30" x14ac:dyDescent="0.25">
      <c r="A49" s="110"/>
      <c r="B49" s="79" t="s">
        <v>95</v>
      </c>
      <c r="C49" s="80" t="s">
        <v>90</v>
      </c>
      <c r="D49" s="81" t="s">
        <v>129</v>
      </c>
      <c r="E49" s="81" t="s">
        <v>91</v>
      </c>
      <c r="F49" s="81"/>
    </row>
    <row r="50" spans="1:6" s="66" customFormat="1" ht="30" x14ac:dyDescent="0.25">
      <c r="A50" s="110"/>
      <c r="B50" s="79" t="s">
        <v>95</v>
      </c>
      <c r="C50" s="80" t="s">
        <v>90</v>
      </c>
      <c r="D50" s="81" t="s">
        <v>130</v>
      </c>
      <c r="E50" s="81" t="s">
        <v>91</v>
      </c>
      <c r="F50" s="81"/>
    </row>
    <row r="51" spans="1:6" s="66" customFormat="1" ht="30" x14ac:dyDescent="0.25">
      <c r="A51" s="110"/>
      <c r="B51" s="79" t="s">
        <v>89</v>
      </c>
      <c r="C51" s="80" t="s">
        <v>131</v>
      </c>
      <c r="D51" s="81" t="s">
        <v>132</v>
      </c>
      <c r="E51" s="81" t="s">
        <v>94</v>
      </c>
      <c r="F51" s="108" t="s">
        <v>254</v>
      </c>
    </row>
    <row r="52" spans="1:6" s="66" customFormat="1" ht="30" x14ac:dyDescent="0.25">
      <c r="A52" s="110"/>
      <c r="B52" s="79" t="s">
        <v>89</v>
      </c>
      <c r="C52" s="80" t="s">
        <v>131</v>
      </c>
      <c r="D52" s="81" t="s">
        <v>133</v>
      </c>
      <c r="E52" s="81" t="s">
        <v>94</v>
      </c>
      <c r="F52" s="108" t="s">
        <v>254</v>
      </c>
    </row>
    <row r="53" spans="1:6" s="66" customFormat="1" ht="30" x14ac:dyDescent="0.25">
      <c r="A53" s="110"/>
      <c r="B53" s="79" t="s">
        <v>89</v>
      </c>
      <c r="C53" s="80" t="s">
        <v>131</v>
      </c>
      <c r="D53" s="81" t="s">
        <v>134</v>
      </c>
      <c r="E53" s="81" t="s">
        <v>94</v>
      </c>
      <c r="F53" s="108" t="s">
        <v>254</v>
      </c>
    </row>
    <row r="54" spans="1:6" s="66" customFormat="1" ht="30" x14ac:dyDescent="0.25">
      <c r="A54" s="110"/>
      <c r="B54" s="79" t="s">
        <v>89</v>
      </c>
      <c r="C54" s="80" t="s">
        <v>131</v>
      </c>
      <c r="D54" s="81" t="s">
        <v>135</v>
      </c>
      <c r="E54" s="81" t="s">
        <v>94</v>
      </c>
      <c r="F54" s="108" t="s">
        <v>254</v>
      </c>
    </row>
    <row r="55" spans="1:6" s="66" customFormat="1" ht="30" x14ac:dyDescent="0.25">
      <c r="A55" s="110"/>
      <c r="B55" s="79" t="s">
        <v>95</v>
      </c>
      <c r="C55" s="80" t="s">
        <v>131</v>
      </c>
      <c r="D55" s="81" t="s">
        <v>136</v>
      </c>
      <c r="E55" s="81" t="s">
        <v>94</v>
      </c>
      <c r="F55" s="108" t="s">
        <v>254</v>
      </c>
    </row>
    <row r="56" spans="1:6" s="66" customFormat="1" ht="30" x14ac:dyDescent="0.25">
      <c r="A56" s="110"/>
      <c r="B56" s="79" t="s">
        <v>95</v>
      </c>
      <c r="C56" s="80" t="s">
        <v>131</v>
      </c>
      <c r="D56" s="81" t="s">
        <v>137</v>
      </c>
      <c r="E56" s="81" t="s">
        <v>94</v>
      </c>
      <c r="F56" s="108" t="s">
        <v>254</v>
      </c>
    </row>
    <row r="57" spans="1:6" s="66" customFormat="1" ht="45" x14ac:dyDescent="0.25">
      <c r="A57" s="110" t="s">
        <v>138</v>
      </c>
      <c r="B57" s="79" t="s">
        <v>86</v>
      </c>
      <c r="C57" s="80" t="s">
        <v>139</v>
      </c>
      <c r="D57" s="81" t="s">
        <v>36</v>
      </c>
      <c r="E57" s="81" t="s">
        <v>88</v>
      </c>
      <c r="F57" s="81"/>
    </row>
    <row r="58" spans="1:6" s="66" customFormat="1" ht="30" x14ac:dyDescent="0.25">
      <c r="A58" s="110"/>
      <c r="B58" s="79" t="s">
        <v>86</v>
      </c>
      <c r="C58" s="80" t="s">
        <v>139</v>
      </c>
      <c r="D58" s="81" t="s">
        <v>37</v>
      </c>
      <c r="E58" s="81" t="s">
        <v>88</v>
      </c>
      <c r="F58" s="81"/>
    </row>
    <row r="59" spans="1:6" s="66" customFormat="1" ht="30" x14ac:dyDescent="0.25">
      <c r="A59" s="110"/>
      <c r="B59" s="79" t="s">
        <v>86</v>
      </c>
      <c r="C59" s="80" t="s">
        <v>139</v>
      </c>
      <c r="D59" s="81" t="s">
        <v>38</v>
      </c>
      <c r="E59" s="81" t="s">
        <v>88</v>
      </c>
      <c r="F59" s="81"/>
    </row>
    <row r="60" spans="1:6" s="66" customFormat="1" ht="30" x14ac:dyDescent="0.25">
      <c r="A60" s="110"/>
      <c r="B60" s="79" t="s">
        <v>86</v>
      </c>
      <c r="C60" s="80" t="s">
        <v>139</v>
      </c>
      <c r="D60" s="81" t="s">
        <v>140</v>
      </c>
      <c r="E60" s="81" t="s">
        <v>88</v>
      </c>
      <c r="F60" s="81"/>
    </row>
    <row r="61" spans="1:6" s="66" customFormat="1" ht="30" x14ac:dyDescent="0.25">
      <c r="A61" s="110"/>
      <c r="B61" s="79" t="s">
        <v>86</v>
      </c>
      <c r="C61" s="80" t="s">
        <v>139</v>
      </c>
      <c r="D61" s="81" t="s">
        <v>141</v>
      </c>
      <c r="E61" s="81" t="s">
        <v>88</v>
      </c>
      <c r="F61" s="81"/>
    </row>
    <row r="62" spans="1:6" s="66" customFormat="1" ht="30" x14ac:dyDescent="0.25">
      <c r="A62" s="110"/>
      <c r="B62" s="79" t="s">
        <v>86</v>
      </c>
      <c r="C62" s="80" t="s">
        <v>139</v>
      </c>
      <c r="D62" s="81" t="s">
        <v>142</v>
      </c>
      <c r="E62" s="81" t="s">
        <v>88</v>
      </c>
      <c r="F62" s="81"/>
    </row>
    <row r="63" spans="1:6" s="66" customFormat="1" ht="30" x14ac:dyDescent="0.25">
      <c r="A63" s="110"/>
      <c r="B63" s="79" t="s">
        <v>89</v>
      </c>
      <c r="C63" s="80" t="s">
        <v>143</v>
      </c>
      <c r="D63" s="81" t="s">
        <v>144</v>
      </c>
      <c r="E63" s="81" t="s">
        <v>91</v>
      </c>
      <c r="F63" s="81"/>
    </row>
    <row r="64" spans="1:6" s="66" customFormat="1" ht="30" x14ac:dyDescent="0.25">
      <c r="A64" s="110"/>
      <c r="B64" s="79" t="s">
        <v>89</v>
      </c>
      <c r="C64" s="80" t="s">
        <v>143</v>
      </c>
      <c r="D64" s="81" t="s">
        <v>145</v>
      </c>
      <c r="E64" s="81" t="s">
        <v>91</v>
      </c>
      <c r="F64" s="81"/>
    </row>
    <row r="65" spans="1:6" s="66" customFormat="1" ht="30" x14ac:dyDescent="0.25">
      <c r="A65" s="110"/>
      <c r="B65" s="79" t="s">
        <v>89</v>
      </c>
      <c r="C65" s="80" t="s">
        <v>143</v>
      </c>
      <c r="D65" s="85" t="s">
        <v>146</v>
      </c>
      <c r="E65" s="81" t="s">
        <v>91</v>
      </c>
      <c r="F65" s="81"/>
    </row>
    <row r="66" spans="1:6" s="66" customFormat="1" ht="30" x14ac:dyDescent="0.25">
      <c r="A66" s="110"/>
      <c r="B66" s="79" t="s">
        <v>89</v>
      </c>
      <c r="C66" s="80" t="s">
        <v>143</v>
      </c>
      <c r="D66" s="85" t="s">
        <v>147</v>
      </c>
      <c r="E66" s="81" t="s">
        <v>91</v>
      </c>
      <c r="F66" s="81"/>
    </row>
    <row r="67" spans="1:6" s="66" customFormat="1" ht="30" x14ac:dyDescent="0.25">
      <c r="A67" s="110"/>
      <c r="B67" s="79" t="s">
        <v>95</v>
      </c>
      <c r="C67" s="80" t="s">
        <v>143</v>
      </c>
      <c r="D67" s="85" t="s">
        <v>148</v>
      </c>
      <c r="E67" s="81" t="s">
        <v>91</v>
      </c>
      <c r="F67" s="81"/>
    </row>
    <row r="68" spans="1:6" s="66" customFormat="1" ht="30" x14ac:dyDescent="0.25">
      <c r="A68" s="110"/>
      <c r="B68" s="79" t="s">
        <v>95</v>
      </c>
      <c r="C68" s="80" t="s">
        <v>143</v>
      </c>
      <c r="D68" s="85" t="s">
        <v>149</v>
      </c>
      <c r="E68" s="81" t="s">
        <v>91</v>
      </c>
      <c r="F68" s="81"/>
    </row>
    <row r="69" spans="1:6" s="66" customFormat="1" ht="30" x14ac:dyDescent="0.25">
      <c r="A69" s="110"/>
      <c r="B69" s="79" t="s">
        <v>95</v>
      </c>
      <c r="C69" s="80" t="s">
        <v>143</v>
      </c>
      <c r="D69" s="85" t="s">
        <v>130</v>
      </c>
      <c r="E69" s="81" t="s">
        <v>91</v>
      </c>
      <c r="F69" s="81"/>
    </row>
    <row r="70" spans="1:6" s="66" customFormat="1" ht="30" x14ac:dyDescent="0.25">
      <c r="A70" s="110"/>
      <c r="B70" s="79" t="s">
        <v>89</v>
      </c>
      <c r="C70" s="80" t="s">
        <v>131</v>
      </c>
      <c r="D70" s="85" t="s">
        <v>150</v>
      </c>
      <c r="E70" s="81" t="s">
        <v>94</v>
      </c>
      <c r="F70" s="108" t="s">
        <v>254</v>
      </c>
    </row>
    <row r="71" spans="1:6" s="66" customFormat="1" ht="30" x14ac:dyDescent="0.25">
      <c r="A71" s="110"/>
      <c r="B71" s="79" t="s">
        <v>89</v>
      </c>
      <c r="C71" s="80" t="s">
        <v>131</v>
      </c>
      <c r="D71" s="85" t="s">
        <v>151</v>
      </c>
      <c r="E71" s="81" t="s">
        <v>94</v>
      </c>
      <c r="F71" s="108" t="s">
        <v>254</v>
      </c>
    </row>
    <row r="72" spans="1:6" s="66" customFormat="1" ht="30" x14ac:dyDescent="0.25">
      <c r="A72" s="110"/>
      <c r="B72" s="79" t="s">
        <v>95</v>
      </c>
      <c r="C72" s="80" t="s">
        <v>131</v>
      </c>
      <c r="D72" s="85" t="s">
        <v>136</v>
      </c>
      <c r="E72" s="81" t="s">
        <v>94</v>
      </c>
      <c r="F72" s="108" t="s">
        <v>254</v>
      </c>
    </row>
    <row r="73" spans="1:6" s="66" customFormat="1" ht="30" x14ac:dyDescent="0.25">
      <c r="A73" s="110"/>
      <c r="B73" s="79" t="s">
        <v>95</v>
      </c>
      <c r="C73" s="80" t="s">
        <v>131</v>
      </c>
      <c r="D73" s="85" t="s">
        <v>137</v>
      </c>
      <c r="E73" s="81" t="s">
        <v>94</v>
      </c>
      <c r="F73" s="108" t="s">
        <v>254</v>
      </c>
    </row>
    <row r="74" spans="1:6" s="66" customFormat="1" ht="45" x14ac:dyDescent="0.25">
      <c r="A74" s="110" t="s">
        <v>152</v>
      </c>
      <c r="B74" s="79" t="s">
        <v>86</v>
      </c>
      <c r="C74" s="80" t="s">
        <v>139</v>
      </c>
      <c r="D74" s="81" t="s">
        <v>39</v>
      </c>
      <c r="E74" s="81" t="s">
        <v>88</v>
      </c>
      <c r="F74" s="81"/>
    </row>
    <row r="75" spans="1:6" s="66" customFormat="1" ht="30" x14ac:dyDescent="0.25">
      <c r="A75" s="110"/>
      <c r="B75" s="79" t="s">
        <v>86</v>
      </c>
      <c r="C75" s="80" t="s">
        <v>139</v>
      </c>
      <c r="D75" s="81" t="s">
        <v>40</v>
      </c>
      <c r="E75" s="81" t="s">
        <v>88</v>
      </c>
      <c r="F75" s="81"/>
    </row>
    <row r="76" spans="1:6" s="66" customFormat="1" ht="30" x14ac:dyDescent="0.25">
      <c r="A76" s="110"/>
      <c r="B76" s="79" t="s">
        <v>86</v>
      </c>
      <c r="C76" s="80" t="s">
        <v>139</v>
      </c>
      <c r="D76" s="81" t="s">
        <v>41</v>
      </c>
      <c r="E76" s="81" t="s">
        <v>88</v>
      </c>
      <c r="F76" s="81"/>
    </row>
    <row r="77" spans="1:6" s="66" customFormat="1" ht="30" x14ac:dyDescent="0.25">
      <c r="A77" s="110"/>
      <c r="B77" s="79" t="s">
        <v>86</v>
      </c>
      <c r="C77" s="80" t="s">
        <v>139</v>
      </c>
      <c r="D77" s="81" t="s">
        <v>153</v>
      </c>
      <c r="E77" s="81" t="s">
        <v>88</v>
      </c>
      <c r="F77" s="81"/>
    </row>
    <row r="78" spans="1:6" s="66" customFormat="1" ht="30" x14ac:dyDescent="0.25">
      <c r="A78" s="110"/>
      <c r="B78" s="79" t="s">
        <v>86</v>
      </c>
      <c r="C78" s="80" t="s">
        <v>139</v>
      </c>
      <c r="D78" s="81" t="s">
        <v>154</v>
      </c>
      <c r="E78" s="81" t="s">
        <v>88</v>
      </c>
      <c r="F78" s="81"/>
    </row>
    <row r="79" spans="1:6" s="66" customFormat="1" ht="30" x14ac:dyDescent="0.25">
      <c r="A79" s="110"/>
      <c r="B79" s="79" t="s">
        <v>89</v>
      </c>
      <c r="C79" s="80" t="s">
        <v>143</v>
      </c>
      <c r="D79" s="81" t="s">
        <v>155</v>
      </c>
      <c r="E79" s="81" t="s">
        <v>91</v>
      </c>
      <c r="F79" s="81"/>
    </row>
    <row r="80" spans="1:6" s="66" customFormat="1" ht="30" x14ac:dyDescent="0.25">
      <c r="A80" s="110"/>
      <c r="B80" s="79" t="s">
        <v>89</v>
      </c>
      <c r="C80" s="80" t="s">
        <v>143</v>
      </c>
      <c r="D80" s="81" t="s">
        <v>156</v>
      </c>
      <c r="E80" s="81" t="s">
        <v>91</v>
      </c>
      <c r="F80" s="81"/>
    </row>
    <row r="81" spans="1:6" s="66" customFormat="1" ht="30" x14ac:dyDescent="0.25">
      <c r="A81" s="110"/>
      <c r="B81" s="79" t="s">
        <v>89</v>
      </c>
      <c r="C81" s="80" t="s">
        <v>143</v>
      </c>
      <c r="D81" s="81" t="s">
        <v>157</v>
      </c>
      <c r="E81" s="81" t="s">
        <v>91</v>
      </c>
      <c r="F81" s="81"/>
    </row>
    <row r="82" spans="1:6" s="66" customFormat="1" ht="30" x14ac:dyDescent="0.25">
      <c r="A82" s="110"/>
      <c r="B82" s="79" t="s">
        <v>89</v>
      </c>
      <c r="C82" s="80" t="s">
        <v>143</v>
      </c>
      <c r="D82" s="81" t="s">
        <v>158</v>
      </c>
      <c r="E82" s="81" t="s">
        <v>91</v>
      </c>
      <c r="F82" s="81"/>
    </row>
    <row r="83" spans="1:6" s="66" customFormat="1" ht="30" x14ac:dyDescent="0.25">
      <c r="A83" s="110"/>
      <c r="B83" s="79" t="s">
        <v>95</v>
      </c>
      <c r="C83" s="80" t="s">
        <v>143</v>
      </c>
      <c r="D83" s="81" t="s">
        <v>159</v>
      </c>
      <c r="E83" s="81" t="s">
        <v>91</v>
      </c>
      <c r="F83" s="81"/>
    </row>
    <row r="84" spans="1:6" s="66" customFormat="1" ht="30" x14ac:dyDescent="0.25">
      <c r="A84" s="110"/>
      <c r="B84" s="79" t="s">
        <v>95</v>
      </c>
      <c r="C84" s="80" t="s">
        <v>143</v>
      </c>
      <c r="D84" s="81" t="s">
        <v>160</v>
      </c>
      <c r="E84" s="81" t="s">
        <v>91</v>
      </c>
      <c r="F84" s="81"/>
    </row>
    <row r="85" spans="1:6" s="66" customFormat="1" ht="30" x14ac:dyDescent="0.25">
      <c r="A85" s="110"/>
      <c r="B85" s="79" t="s">
        <v>95</v>
      </c>
      <c r="C85" s="80" t="s">
        <v>143</v>
      </c>
      <c r="D85" s="81" t="s">
        <v>130</v>
      </c>
      <c r="E85" s="81" t="s">
        <v>91</v>
      </c>
      <c r="F85" s="81"/>
    </row>
    <row r="86" spans="1:6" s="66" customFormat="1" ht="30" x14ac:dyDescent="0.25">
      <c r="A86" s="110"/>
      <c r="B86" s="79" t="s">
        <v>89</v>
      </c>
      <c r="C86" s="80" t="s">
        <v>131</v>
      </c>
      <c r="D86" s="81" t="s">
        <v>150</v>
      </c>
      <c r="E86" s="81" t="s">
        <v>94</v>
      </c>
      <c r="F86" s="108" t="s">
        <v>254</v>
      </c>
    </row>
    <row r="87" spans="1:6" s="66" customFormat="1" ht="30" x14ac:dyDescent="0.25">
      <c r="A87" s="110"/>
      <c r="B87" s="79" t="s">
        <v>89</v>
      </c>
      <c r="C87" s="80" t="s">
        <v>131</v>
      </c>
      <c r="D87" s="81" t="s">
        <v>151</v>
      </c>
      <c r="E87" s="81" t="s">
        <v>94</v>
      </c>
      <c r="F87" s="108" t="s">
        <v>254</v>
      </c>
    </row>
    <row r="88" spans="1:6" s="66" customFormat="1" ht="30" x14ac:dyDescent="0.25">
      <c r="A88" s="110"/>
      <c r="B88" s="79" t="s">
        <v>95</v>
      </c>
      <c r="C88" s="80" t="s">
        <v>131</v>
      </c>
      <c r="D88" s="81" t="s">
        <v>136</v>
      </c>
      <c r="E88" s="81" t="s">
        <v>94</v>
      </c>
      <c r="F88" s="108" t="s">
        <v>254</v>
      </c>
    </row>
    <row r="89" spans="1:6" s="66" customFormat="1" ht="30" x14ac:dyDescent="0.25">
      <c r="A89" s="110"/>
      <c r="B89" s="79" t="s">
        <v>95</v>
      </c>
      <c r="C89" s="80" t="s">
        <v>131</v>
      </c>
      <c r="D89" s="81" t="s">
        <v>137</v>
      </c>
      <c r="E89" s="81" t="s">
        <v>94</v>
      </c>
      <c r="F89" s="108" t="s">
        <v>254</v>
      </c>
    </row>
    <row r="90" spans="1:6" s="66" customFormat="1" ht="45" x14ac:dyDescent="0.25">
      <c r="A90" s="110" t="s">
        <v>161</v>
      </c>
      <c r="B90" s="79" t="s">
        <v>86</v>
      </c>
      <c r="C90" s="80" t="s">
        <v>139</v>
      </c>
      <c r="D90" s="81" t="s">
        <v>42</v>
      </c>
      <c r="E90" s="81" t="s">
        <v>88</v>
      </c>
      <c r="F90" s="81"/>
    </row>
    <row r="91" spans="1:6" s="66" customFormat="1" ht="30" x14ac:dyDescent="0.25">
      <c r="A91" s="110"/>
      <c r="B91" s="79" t="s">
        <v>86</v>
      </c>
      <c r="C91" s="80" t="s">
        <v>139</v>
      </c>
      <c r="D91" s="81" t="s">
        <v>43</v>
      </c>
      <c r="E91" s="81" t="s">
        <v>88</v>
      </c>
      <c r="F91" s="81"/>
    </row>
    <row r="92" spans="1:6" s="66" customFormat="1" ht="30" x14ac:dyDescent="0.25">
      <c r="A92" s="110"/>
      <c r="B92" s="79" t="s">
        <v>86</v>
      </c>
      <c r="C92" s="80" t="s">
        <v>139</v>
      </c>
      <c r="D92" s="81" t="s">
        <v>44</v>
      </c>
      <c r="E92" s="81" t="s">
        <v>88</v>
      </c>
      <c r="F92" s="81"/>
    </row>
    <row r="93" spans="1:6" s="66" customFormat="1" ht="30" x14ac:dyDescent="0.25">
      <c r="A93" s="110"/>
      <c r="B93" s="79" t="s">
        <v>86</v>
      </c>
      <c r="C93" s="80" t="s">
        <v>139</v>
      </c>
      <c r="D93" s="81" t="s">
        <v>162</v>
      </c>
      <c r="E93" s="81" t="s">
        <v>88</v>
      </c>
      <c r="F93" s="81"/>
    </row>
    <row r="94" spans="1:6" s="66" customFormat="1" ht="30" x14ac:dyDescent="0.25">
      <c r="A94" s="110"/>
      <c r="B94" s="79" t="s">
        <v>86</v>
      </c>
      <c r="C94" s="80" t="s">
        <v>139</v>
      </c>
      <c r="D94" s="81" t="s">
        <v>163</v>
      </c>
      <c r="E94" s="81" t="s">
        <v>88</v>
      </c>
      <c r="F94" s="81"/>
    </row>
    <row r="95" spans="1:6" s="66" customFormat="1" ht="30" x14ac:dyDescent="0.25">
      <c r="A95" s="110"/>
      <c r="B95" s="79" t="s">
        <v>86</v>
      </c>
      <c r="C95" s="80" t="s">
        <v>139</v>
      </c>
      <c r="D95" s="81" t="s">
        <v>164</v>
      </c>
      <c r="E95" s="81" t="s">
        <v>88</v>
      </c>
      <c r="F95" s="81"/>
    </row>
    <row r="96" spans="1:6" s="66" customFormat="1" ht="30" x14ac:dyDescent="0.25">
      <c r="A96" s="110"/>
      <c r="B96" s="79" t="s">
        <v>89</v>
      </c>
      <c r="C96" s="80" t="s">
        <v>165</v>
      </c>
      <c r="D96" s="81" t="s">
        <v>166</v>
      </c>
      <c r="E96" s="81" t="s">
        <v>91</v>
      </c>
      <c r="F96" s="81"/>
    </row>
    <row r="97" spans="1:6" s="66" customFormat="1" ht="30" x14ac:dyDescent="0.25">
      <c r="A97" s="110"/>
      <c r="B97" s="79" t="s">
        <v>89</v>
      </c>
      <c r="C97" s="80" t="s">
        <v>165</v>
      </c>
      <c r="D97" s="81" t="s">
        <v>167</v>
      </c>
      <c r="E97" s="81" t="s">
        <v>91</v>
      </c>
      <c r="F97" s="81"/>
    </row>
    <row r="98" spans="1:6" s="66" customFormat="1" ht="30" x14ac:dyDescent="0.25">
      <c r="A98" s="110"/>
      <c r="B98" s="79" t="s">
        <v>89</v>
      </c>
      <c r="C98" s="80" t="s">
        <v>165</v>
      </c>
      <c r="D98" s="81" t="s">
        <v>168</v>
      </c>
      <c r="E98" s="81" t="s">
        <v>91</v>
      </c>
      <c r="F98" s="81"/>
    </row>
    <row r="99" spans="1:6" s="66" customFormat="1" ht="30" x14ac:dyDescent="0.25">
      <c r="A99" s="110"/>
      <c r="B99" s="79" t="s">
        <v>89</v>
      </c>
      <c r="C99" s="80" t="s">
        <v>169</v>
      </c>
      <c r="D99" s="81" t="s">
        <v>170</v>
      </c>
      <c r="E99" s="81" t="s">
        <v>88</v>
      </c>
      <c r="F99" s="81"/>
    </row>
    <row r="100" spans="1:6" s="66" customFormat="1" x14ac:dyDescent="0.25">
      <c r="A100" s="110"/>
      <c r="B100" s="79" t="s">
        <v>89</v>
      </c>
      <c r="C100" s="80" t="s">
        <v>169</v>
      </c>
      <c r="D100" s="81" t="s">
        <v>171</v>
      </c>
      <c r="E100" s="81" t="s">
        <v>121</v>
      </c>
      <c r="F100" s="81"/>
    </row>
    <row r="101" spans="1:6" s="66" customFormat="1" ht="30" x14ac:dyDescent="0.25">
      <c r="A101" s="110"/>
      <c r="B101" s="79" t="s">
        <v>89</v>
      </c>
      <c r="C101" s="80" t="s">
        <v>143</v>
      </c>
      <c r="D101" s="81" t="s">
        <v>172</v>
      </c>
      <c r="E101" s="81" t="s">
        <v>91</v>
      </c>
      <c r="F101" s="81"/>
    </row>
    <row r="102" spans="1:6" s="66" customFormat="1" ht="30" x14ac:dyDescent="0.25">
      <c r="A102" s="110"/>
      <c r="B102" s="79" t="s">
        <v>89</v>
      </c>
      <c r="C102" s="80" t="s">
        <v>143</v>
      </c>
      <c r="D102" s="81" t="s">
        <v>173</v>
      </c>
      <c r="E102" s="81" t="s">
        <v>91</v>
      </c>
      <c r="F102" s="81"/>
    </row>
    <row r="103" spans="1:6" s="66" customFormat="1" ht="30" x14ac:dyDescent="0.25">
      <c r="A103" s="110"/>
      <c r="B103" s="79" t="s">
        <v>89</v>
      </c>
      <c r="C103" s="80" t="s">
        <v>143</v>
      </c>
      <c r="D103" s="81" t="s">
        <v>174</v>
      </c>
      <c r="E103" s="81" t="s">
        <v>91</v>
      </c>
      <c r="F103" s="81"/>
    </row>
    <row r="104" spans="1:6" s="66" customFormat="1" ht="30" x14ac:dyDescent="0.25">
      <c r="A104" s="110"/>
      <c r="B104" s="79" t="s">
        <v>89</v>
      </c>
      <c r="C104" s="80" t="s">
        <v>143</v>
      </c>
      <c r="D104" s="81" t="s">
        <v>175</v>
      </c>
      <c r="E104" s="81" t="s">
        <v>91</v>
      </c>
      <c r="F104" s="81"/>
    </row>
    <row r="105" spans="1:6" s="66" customFormat="1" ht="30" x14ac:dyDescent="0.25">
      <c r="A105" s="110"/>
      <c r="B105" s="79" t="s">
        <v>95</v>
      </c>
      <c r="C105" s="80" t="s">
        <v>143</v>
      </c>
      <c r="D105" s="81" t="s">
        <v>176</v>
      </c>
      <c r="E105" s="81" t="s">
        <v>91</v>
      </c>
      <c r="F105" s="81"/>
    </row>
    <row r="106" spans="1:6" s="66" customFormat="1" ht="30" x14ac:dyDescent="0.25">
      <c r="A106" s="110"/>
      <c r="B106" s="79" t="s">
        <v>95</v>
      </c>
      <c r="C106" s="80" t="s">
        <v>143</v>
      </c>
      <c r="D106" s="81" t="s">
        <v>177</v>
      </c>
      <c r="E106" s="81" t="s">
        <v>91</v>
      </c>
      <c r="F106" s="81"/>
    </row>
    <row r="107" spans="1:6" s="66" customFormat="1" ht="30" x14ac:dyDescent="0.25">
      <c r="A107" s="110"/>
      <c r="B107" s="79" t="s">
        <v>95</v>
      </c>
      <c r="C107" s="80" t="s">
        <v>143</v>
      </c>
      <c r="D107" s="81" t="s">
        <v>113</v>
      </c>
      <c r="E107" s="81" t="s">
        <v>91</v>
      </c>
      <c r="F107" s="81"/>
    </row>
    <row r="108" spans="1:6" s="66" customFormat="1" ht="30" x14ac:dyDescent="0.25">
      <c r="A108" s="110"/>
      <c r="B108" s="79" t="s">
        <v>89</v>
      </c>
      <c r="C108" s="80" t="s">
        <v>178</v>
      </c>
      <c r="D108" s="81" t="s">
        <v>179</v>
      </c>
      <c r="E108" s="81" t="s">
        <v>180</v>
      </c>
      <c r="F108" s="108" t="s">
        <v>254</v>
      </c>
    </row>
    <row r="109" spans="1:6" s="66" customFormat="1" ht="30" x14ac:dyDescent="0.25">
      <c r="A109" s="110"/>
      <c r="B109" s="79" t="s">
        <v>89</v>
      </c>
      <c r="C109" s="80" t="s">
        <v>178</v>
      </c>
      <c r="D109" s="81" t="s">
        <v>181</v>
      </c>
      <c r="E109" s="81" t="s">
        <v>180</v>
      </c>
      <c r="F109" s="108" t="s">
        <v>254</v>
      </c>
    </row>
    <row r="110" spans="1:6" s="66" customFormat="1" ht="30" x14ac:dyDescent="0.25">
      <c r="A110" s="110"/>
      <c r="B110" s="79" t="s">
        <v>95</v>
      </c>
      <c r="C110" s="80" t="s">
        <v>178</v>
      </c>
      <c r="D110" s="81" t="s">
        <v>182</v>
      </c>
      <c r="E110" s="81" t="s">
        <v>180</v>
      </c>
      <c r="F110" s="108" t="s">
        <v>254</v>
      </c>
    </row>
    <row r="111" spans="1:6" s="66" customFormat="1" ht="30" x14ac:dyDescent="0.25">
      <c r="A111" s="110"/>
      <c r="B111" s="79" t="s">
        <v>95</v>
      </c>
      <c r="C111" s="80" t="s">
        <v>178</v>
      </c>
      <c r="D111" s="81" t="s">
        <v>183</v>
      </c>
      <c r="E111" s="81" t="s">
        <v>180</v>
      </c>
      <c r="F111" s="108" t="s">
        <v>254</v>
      </c>
    </row>
    <row r="112" spans="1:6" s="66" customFormat="1" ht="30" x14ac:dyDescent="0.25">
      <c r="A112" s="110"/>
      <c r="B112" s="79" t="s">
        <v>89</v>
      </c>
      <c r="C112" s="80" t="s">
        <v>178</v>
      </c>
      <c r="D112" s="81" t="s">
        <v>184</v>
      </c>
      <c r="E112" s="81" t="s">
        <v>180</v>
      </c>
      <c r="F112" s="108" t="s">
        <v>254</v>
      </c>
    </row>
    <row r="113" spans="1:6" s="66" customFormat="1" ht="30" x14ac:dyDescent="0.25">
      <c r="A113" s="110"/>
      <c r="B113" s="79" t="s">
        <v>89</v>
      </c>
      <c r="C113" s="80" t="s">
        <v>178</v>
      </c>
      <c r="D113" s="81" t="s">
        <v>185</v>
      </c>
      <c r="E113" s="81" t="s">
        <v>180</v>
      </c>
      <c r="F113" s="108" t="s">
        <v>254</v>
      </c>
    </row>
    <row r="114" spans="1:6" s="66" customFormat="1" ht="30" x14ac:dyDescent="0.25">
      <c r="A114" s="110"/>
      <c r="B114" s="79" t="s">
        <v>95</v>
      </c>
      <c r="C114" s="80" t="s">
        <v>178</v>
      </c>
      <c r="D114" s="81" t="s">
        <v>186</v>
      </c>
      <c r="E114" s="81" t="s">
        <v>180</v>
      </c>
      <c r="F114" s="108" t="s">
        <v>254</v>
      </c>
    </row>
    <row r="115" spans="1:6" s="66" customFormat="1" ht="30" x14ac:dyDescent="0.25">
      <c r="A115" s="110"/>
      <c r="B115" s="79" t="s">
        <v>95</v>
      </c>
      <c r="C115" s="80" t="s">
        <v>178</v>
      </c>
      <c r="D115" s="81" t="s">
        <v>187</v>
      </c>
      <c r="E115" s="81" t="s">
        <v>180</v>
      </c>
      <c r="F115" s="108" t="s">
        <v>254</v>
      </c>
    </row>
    <row r="116" spans="1:6" s="66" customFormat="1" ht="30" x14ac:dyDescent="0.25">
      <c r="A116" s="110"/>
      <c r="B116" s="79" t="s">
        <v>95</v>
      </c>
      <c r="C116" s="80" t="s">
        <v>178</v>
      </c>
      <c r="D116" s="81" t="s">
        <v>188</v>
      </c>
      <c r="E116" s="81" t="s">
        <v>180</v>
      </c>
      <c r="F116" s="108" t="s">
        <v>254</v>
      </c>
    </row>
    <row r="117" spans="1:6" s="66" customFormat="1" ht="30" x14ac:dyDescent="0.25">
      <c r="A117" s="110" t="s">
        <v>189</v>
      </c>
      <c r="B117" s="79" t="s">
        <v>86</v>
      </c>
      <c r="C117" s="80" t="s">
        <v>139</v>
      </c>
      <c r="D117" s="81" t="s">
        <v>45</v>
      </c>
      <c r="E117" s="81" t="s">
        <v>88</v>
      </c>
      <c r="F117" s="81"/>
    </row>
    <row r="118" spans="1:6" s="66" customFormat="1" ht="30" x14ac:dyDescent="0.25">
      <c r="A118" s="110"/>
      <c r="B118" s="79" t="s">
        <v>86</v>
      </c>
      <c r="C118" s="80" t="s">
        <v>139</v>
      </c>
      <c r="D118" s="81" t="s">
        <v>46</v>
      </c>
      <c r="E118" s="81" t="s">
        <v>88</v>
      </c>
      <c r="F118" s="81"/>
    </row>
    <row r="119" spans="1:6" s="66" customFormat="1" ht="30" x14ac:dyDescent="0.25">
      <c r="A119" s="110"/>
      <c r="B119" s="79" t="s">
        <v>86</v>
      </c>
      <c r="C119" s="80" t="s">
        <v>139</v>
      </c>
      <c r="D119" s="81" t="s">
        <v>47</v>
      </c>
      <c r="E119" s="81" t="s">
        <v>88</v>
      </c>
      <c r="F119" s="81"/>
    </row>
    <row r="120" spans="1:6" s="66" customFormat="1" x14ac:dyDescent="0.25">
      <c r="A120" s="110"/>
      <c r="B120" s="79" t="s">
        <v>86</v>
      </c>
      <c r="C120" s="80" t="s">
        <v>139</v>
      </c>
      <c r="D120" s="81" t="s">
        <v>190</v>
      </c>
      <c r="E120" s="81" t="s">
        <v>88</v>
      </c>
      <c r="F120" s="81"/>
    </row>
    <row r="121" spans="1:6" s="66" customFormat="1" ht="30" x14ac:dyDescent="0.25">
      <c r="A121" s="110"/>
      <c r="B121" s="79" t="s">
        <v>86</v>
      </c>
      <c r="C121" s="80" t="s">
        <v>139</v>
      </c>
      <c r="D121" s="81" t="s">
        <v>191</v>
      </c>
      <c r="E121" s="81" t="s">
        <v>88</v>
      </c>
      <c r="F121" s="81"/>
    </row>
    <row r="122" spans="1:6" s="66" customFormat="1" ht="30" x14ac:dyDescent="0.25">
      <c r="A122" s="110"/>
      <c r="B122" s="79" t="s">
        <v>86</v>
      </c>
      <c r="C122" s="80" t="s">
        <v>139</v>
      </c>
      <c r="D122" s="81" t="s">
        <v>192</v>
      </c>
      <c r="E122" s="81" t="s">
        <v>88</v>
      </c>
      <c r="F122" s="81"/>
    </row>
    <row r="123" spans="1:6" s="66" customFormat="1" ht="30" x14ac:dyDescent="0.25">
      <c r="A123" s="110"/>
      <c r="B123" s="79" t="s">
        <v>86</v>
      </c>
      <c r="C123" s="80" t="s">
        <v>193</v>
      </c>
      <c r="D123" s="81" t="s">
        <v>194</v>
      </c>
      <c r="E123" s="81" t="s">
        <v>195</v>
      </c>
      <c r="F123" s="108" t="s">
        <v>254</v>
      </c>
    </row>
    <row r="124" spans="1:6" s="66" customFormat="1" ht="30" x14ac:dyDescent="0.25">
      <c r="A124" s="110"/>
      <c r="B124" s="79" t="s">
        <v>86</v>
      </c>
      <c r="C124" s="80" t="s">
        <v>193</v>
      </c>
      <c r="D124" s="81" t="s">
        <v>196</v>
      </c>
      <c r="E124" s="81" t="s">
        <v>195</v>
      </c>
      <c r="F124" s="108" t="s">
        <v>254</v>
      </c>
    </row>
    <row r="125" spans="1:6" s="66" customFormat="1" ht="30" x14ac:dyDescent="0.25">
      <c r="A125" s="110"/>
      <c r="B125" s="79" t="s">
        <v>86</v>
      </c>
      <c r="C125" s="80" t="s">
        <v>193</v>
      </c>
      <c r="D125" s="81" t="s">
        <v>197</v>
      </c>
      <c r="E125" s="81" t="s">
        <v>195</v>
      </c>
      <c r="F125" s="108" t="s">
        <v>254</v>
      </c>
    </row>
    <row r="126" spans="1:6" s="66" customFormat="1" ht="30" x14ac:dyDescent="0.25">
      <c r="A126" s="110"/>
      <c r="B126" s="79" t="s">
        <v>86</v>
      </c>
      <c r="C126" s="80" t="s">
        <v>193</v>
      </c>
      <c r="D126" s="81" t="s">
        <v>198</v>
      </c>
      <c r="E126" s="81" t="s">
        <v>195</v>
      </c>
      <c r="F126" s="108" t="s">
        <v>254</v>
      </c>
    </row>
    <row r="127" spans="1:6" s="66" customFormat="1" ht="30" x14ac:dyDescent="0.25">
      <c r="A127" s="110"/>
      <c r="B127" s="79" t="s">
        <v>86</v>
      </c>
      <c r="C127" s="80" t="s">
        <v>193</v>
      </c>
      <c r="D127" s="81" t="s">
        <v>199</v>
      </c>
      <c r="E127" s="81" t="s">
        <v>195</v>
      </c>
      <c r="F127" s="108" t="s">
        <v>254</v>
      </c>
    </row>
    <row r="128" spans="1:6" s="66" customFormat="1" ht="30" x14ac:dyDescent="0.25">
      <c r="A128" s="110"/>
      <c r="B128" s="79" t="s">
        <v>86</v>
      </c>
      <c r="C128" s="80" t="s">
        <v>193</v>
      </c>
      <c r="D128" s="81" t="s">
        <v>200</v>
      </c>
      <c r="E128" s="81" t="s">
        <v>195</v>
      </c>
      <c r="F128" s="108" t="s">
        <v>254</v>
      </c>
    </row>
    <row r="129" spans="1:6" s="66" customFormat="1" ht="30" x14ac:dyDescent="0.25">
      <c r="A129" s="110"/>
      <c r="B129" s="79" t="s">
        <v>86</v>
      </c>
      <c r="C129" s="80" t="s">
        <v>193</v>
      </c>
      <c r="D129" s="85" t="s">
        <v>201</v>
      </c>
      <c r="E129" s="81" t="s">
        <v>195</v>
      </c>
      <c r="F129" s="108" t="s">
        <v>254</v>
      </c>
    </row>
    <row r="130" spans="1:6" s="66" customFormat="1" ht="30" x14ac:dyDescent="0.25">
      <c r="A130" s="110"/>
      <c r="B130" s="79" t="s">
        <v>86</v>
      </c>
      <c r="C130" s="80" t="s">
        <v>193</v>
      </c>
      <c r="D130" s="85" t="s">
        <v>202</v>
      </c>
      <c r="E130" s="81" t="s">
        <v>195</v>
      </c>
      <c r="F130" s="108" t="s">
        <v>254</v>
      </c>
    </row>
    <row r="131" spans="1:6" s="66" customFormat="1" ht="30" x14ac:dyDescent="0.25">
      <c r="A131" s="110"/>
      <c r="B131" s="79" t="s">
        <v>86</v>
      </c>
      <c r="C131" s="80" t="s">
        <v>193</v>
      </c>
      <c r="D131" s="81" t="s">
        <v>116</v>
      </c>
      <c r="E131" s="81" t="s">
        <v>195</v>
      </c>
      <c r="F131" s="108" t="s">
        <v>254</v>
      </c>
    </row>
    <row r="132" spans="1:6" s="66" customFormat="1" ht="30" x14ac:dyDescent="0.25">
      <c r="A132" s="110"/>
      <c r="B132" s="79" t="s">
        <v>89</v>
      </c>
      <c r="C132" s="80" t="s">
        <v>87</v>
      </c>
      <c r="D132" s="81" t="s">
        <v>203</v>
      </c>
      <c r="E132" s="81" t="s">
        <v>91</v>
      </c>
      <c r="F132" s="81"/>
    </row>
    <row r="133" spans="1:6" s="66" customFormat="1" x14ac:dyDescent="0.25">
      <c r="A133" s="110"/>
      <c r="B133" s="79" t="s">
        <v>89</v>
      </c>
      <c r="C133" s="80" t="s">
        <v>87</v>
      </c>
      <c r="D133" s="81" t="s">
        <v>204</v>
      </c>
      <c r="E133" s="81" t="s">
        <v>91</v>
      </c>
      <c r="F133" s="81"/>
    </row>
    <row r="134" spans="1:6" s="66" customFormat="1" x14ac:dyDescent="0.25">
      <c r="A134" s="110"/>
      <c r="B134" s="79" t="s">
        <v>89</v>
      </c>
      <c r="C134" s="80" t="s">
        <v>87</v>
      </c>
      <c r="D134" s="81" t="s">
        <v>205</v>
      </c>
      <c r="E134" s="81" t="s">
        <v>91</v>
      </c>
      <c r="F134" s="81"/>
    </row>
    <row r="135" spans="1:6" s="66" customFormat="1" x14ac:dyDescent="0.25">
      <c r="A135" s="110"/>
      <c r="B135" s="79" t="s">
        <v>89</v>
      </c>
      <c r="C135" s="80" t="s">
        <v>87</v>
      </c>
      <c r="D135" s="81" t="s">
        <v>206</v>
      </c>
      <c r="E135" s="81" t="s">
        <v>91</v>
      </c>
      <c r="F135" s="81"/>
    </row>
    <row r="136" spans="1:6" s="66" customFormat="1" x14ac:dyDescent="0.25">
      <c r="A136" s="110"/>
      <c r="B136" s="79" t="s">
        <v>89</v>
      </c>
      <c r="C136" s="80" t="s">
        <v>143</v>
      </c>
      <c r="D136" s="81" t="s">
        <v>107</v>
      </c>
      <c r="E136" s="81" t="s">
        <v>91</v>
      </c>
      <c r="F136" s="81"/>
    </row>
    <row r="137" spans="1:6" s="66" customFormat="1" x14ac:dyDescent="0.25">
      <c r="A137" s="110"/>
      <c r="B137" s="79" t="s">
        <v>89</v>
      </c>
      <c r="C137" s="80" t="s">
        <v>143</v>
      </c>
      <c r="D137" s="81" t="s">
        <v>108</v>
      </c>
      <c r="E137" s="81" t="s">
        <v>91</v>
      </c>
      <c r="F137" s="81"/>
    </row>
    <row r="138" spans="1:6" s="66" customFormat="1" ht="30" x14ac:dyDescent="0.25">
      <c r="A138" s="110"/>
      <c r="B138" s="79" t="s">
        <v>89</v>
      </c>
      <c r="C138" s="80" t="s">
        <v>143</v>
      </c>
      <c r="D138" s="81" t="s">
        <v>207</v>
      </c>
      <c r="E138" s="81" t="s">
        <v>91</v>
      </c>
      <c r="F138" s="81"/>
    </row>
    <row r="139" spans="1:6" s="66" customFormat="1" x14ac:dyDescent="0.25">
      <c r="A139" s="110"/>
      <c r="B139" s="79" t="s">
        <v>89</v>
      </c>
      <c r="C139" s="80" t="s">
        <v>143</v>
      </c>
      <c r="D139" s="81" t="s">
        <v>127</v>
      </c>
      <c r="E139" s="81" t="s">
        <v>91</v>
      </c>
      <c r="F139" s="81"/>
    </row>
    <row r="140" spans="1:6" s="66" customFormat="1" ht="30" x14ac:dyDescent="0.25">
      <c r="A140" s="110"/>
      <c r="B140" s="79" t="s">
        <v>95</v>
      </c>
      <c r="C140" s="80" t="s">
        <v>143</v>
      </c>
      <c r="D140" s="81" t="s">
        <v>208</v>
      </c>
      <c r="E140" s="81" t="s">
        <v>91</v>
      </c>
      <c r="F140" s="81"/>
    </row>
    <row r="141" spans="1:6" s="66" customFormat="1" x14ac:dyDescent="0.25">
      <c r="A141" s="110"/>
      <c r="B141" s="79" t="s">
        <v>95</v>
      </c>
      <c r="C141" s="80" t="s">
        <v>143</v>
      </c>
      <c r="D141" s="81" t="s">
        <v>209</v>
      </c>
      <c r="E141" s="81" t="s">
        <v>91</v>
      </c>
      <c r="F141" s="81"/>
    </row>
    <row r="142" spans="1:6" s="66" customFormat="1" ht="30" x14ac:dyDescent="0.25">
      <c r="A142" s="110"/>
      <c r="B142" s="79" t="s">
        <v>95</v>
      </c>
      <c r="C142" s="80" t="s">
        <v>143</v>
      </c>
      <c r="D142" s="81" t="s">
        <v>130</v>
      </c>
      <c r="E142" s="81" t="s">
        <v>91</v>
      </c>
      <c r="F142" s="81"/>
    </row>
    <row r="143" spans="1:6" s="66" customFormat="1" ht="30" x14ac:dyDescent="0.25">
      <c r="A143" s="110"/>
      <c r="B143" s="79" t="s">
        <v>95</v>
      </c>
      <c r="C143" s="80" t="s">
        <v>210</v>
      </c>
      <c r="D143" s="81" t="s">
        <v>211</v>
      </c>
      <c r="E143" s="81" t="s">
        <v>88</v>
      </c>
      <c r="F143" s="81"/>
    </row>
    <row r="144" spans="1:6" s="66" customFormat="1" ht="30" x14ac:dyDescent="0.25">
      <c r="A144" s="110"/>
      <c r="B144" s="79" t="s">
        <v>95</v>
      </c>
      <c r="C144" s="80" t="s">
        <v>212</v>
      </c>
      <c r="D144" s="81" t="s">
        <v>213</v>
      </c>
      <c r="E144" s="81" t="s">
        <v>88</v>
      </c>
      <c r="F144" s="81"/>
    </row>
    <row r="145" spans="1:6" s="66" customFormat="1" ht="45" x14ac:dyDescent="0.25">
      <c r="A145" s="110" t="s">
        <v>214</v>
      </c>
      <c r="B145" s="83" t="s">
        <v>86</v>
      </c>
      <c r="C145" s="80" t="s">
        <v>215</v>
      </c>
      <c r="D145" s="81" t="s">
        <v>48</v>
      </c>
      <c r="E145" s="81" t="s">
        <v>88</v>
      </c>
      <c r="F145" s="81"/>
    </row>
    <row r="146" spans="1:6" s="66" customFormat="1" ht="30" x14ac:dyDescent="0.25">
      <c r="A146" s="111"/>
      <c r="B146" s="83" t="s">
        <v>86</v>
      </c>
      <c r="C146" s="80" t="s">
        <v>215</v>
      </c>
      <c r="D146" s="81" t="s">
        <v>49</v>
      </c>
      <c r="E146" s="81" t="s">
        <v>88</v>
      </c>
      <c r="F146" s="81"/>
    </row>
    <row r="147" spans="1:6" s="105" customFormat="1" ht="26.45" customHeight="1" x14ac:dyDescent="0.25">
      <c r="A147" s="111"/>
      <c r="B147" s="106" t="s">
        <v>86</v>
      </c>
      <c r="C147" s="106" t="s">
        <v>215</v>
      </c>
      <c r="D147" s="104" t="s">
        <v>253</v>
      </c>
      <c r="E147" s="106" t="s">
        <v>88</v>
      </c>
      <c r="F147" s="104"/>
    </row>
    <row r="148" spans="1:6" s="66" customFormat="1" ht="30" x14ac:dyDescent="0.25">
      <c r="A148" s="111"/>
      <c r="B148" s="83" t="s">
        <v>86</v>
      </c>
      <c r="C148" s="80" t="s">
        <v>215</v>
      </c>
      <c r="D148" s="81" t="s">
        <v>50</v>
      </c>
      <c r="E148" s="81" t="s">
        <v>88</v>
      </c>
      <c r="F148" s="81"/>
    </row>
    <row r="149" spans="1:6" s="66" customFormat="1" ht="30" x14ac:dyDescent="0.25">
      <c r="A149" s="111"/>
      <c r="B149" s="83" t="s">
        <v>86</v>
      </c>
      <c r="C149" s="80" t="s">
        <v>215</v>
      </c>
      <c r="D149" s="81" t="s">
        <v>192</v>
      </c>
      <c r="E149" s="81" t="s">
        <v>88</v>
      </c>
      <c r="F149" s="81"/>
    </row>
    <row r="150" spans="1:6" s="66" customFormat="1" ht="30" x14ac:dyDescent="0.25">
      <c r="A150" s="111"/>
      <c r="B150" s="83" t="s">
        <v>89</v>
      </c>
      <c r="C150" s="80" t="s">
        <v>216</v>
      </c>
      <c r="D150" s="81" t="s">
        <v>217</v>
      </c>
      <c r="E150" s="81" t="s">
        <v>195</v>
      </c>
      <c r="F150" s="81"/>
    </row>
    <row r="151" spans="1:6" s="66" customFormat="1" ht="30" x14ac:dyDescent="0.25">
      <c r="A151" s="111"/>
      <c r="B151" s="83" t="s">
        <v>89</v>
      </c>
      <c r="C151" s="80" t="s">
        <v>216</v>
      </c>
      <c r="D151" s="81" t="s">
        <v>218</v>
      </c>
      <c r="E151" s="81" t="s">
        <v>195</v>
      </c>
      <c r="F151" s="81"/>
    </row>
    <row r="152" spans="1:6" s="66" customFormat="1" ht="30" x14ac:dyDescent="0.25">
      <c r="A152" s="111"/>
      <c r="B152" s="83" t="s">
        <v>89</v>
      </c>
      <c r="C152" s="80" t="s">
        <v>216</v>
      </c>
      <c r="D152" s="81" t="s">
        <v>219</v>
      </c>
      <c r="E152" s="81" t="s">
        <v>91</v>
      </c>
      <c r="F152" s="81"/>
    </row>
    <row r="153" spans="1:6" s="66" customFormat="1" ht="15.75" customHeight="1" x14ac:dyDescent="0.25">
      <c r="A153" s="111"/>
      <c r="B153" s="83" t="s">
        <v>89</v>
      </c>
      <c r="C153" s="80" t="s">
        <v>216</v>
      </c>
      <c r="D153" s="81" t="s">
        <v>220</v>
      </c>
      <c r="E153" s="81" t="s">
        <v>91</v>
      </c>
      <c r="F153" s="81"/>
    </row>
    <row r="154" spans="1:6" s="66" customFormat="1" ht="27.75" customHeight="1" x14ac:dyDescent="0.25">
      <c r="A154" s="111"/>
      <c r="B154" s="83" t="s">
        <v>95</v>
      </c>
      <c r="C154" s="80" t="s">
        <v>216</v>
      </c>
      <c r="D154" s="81" t="s">
        <v>221</v>
      </c>
      <c r="E154" s="81" t="s">
        <v>121</v>
      </c>
      <c r="F154" s="81"/>
    </row>
    <row r="155" spans="1:6" s="66" customFormat="1" ht="30" x14ac:dyDescent="0.25">
      <c r="A155" s="111"/>
      <c r="B155" s="83" t="s">
        <v>95</v>
      </c>
      <c r="C155" s="80" t="s">
        <v>216</v>
      </c>
      <c r="D155" s="81" t="s">
        <v>222</v>
      </c>
      <c r="E155" s="81" t="s">
        <v>121</v>
      </c>
      <c r="F155" s="81"/>
    </row>
    <row r="156" spans="1:6" s="66" customFormat="1" x14ac:dyDescent="0.25">
      <c r="A156" s="67"/>
      <c r="C156" s="86"/>
    </row>
  </sheetData>
  <mergeCells count="9">
    <mergeCell ref="A90:A116"/>
    <mergeCell ref="A117:A144"/>
    <mergeCell ref="A145:A155"/>
    <mergeCell ref="A1:F1"/>
    <mergeCell ref="A3:A14"/>
    <mergeCell ref="A15:A34"/>
    <mergeCell ref="A35:A56"/>
    <mergeCell ref="A57:A73"/>
    <mergeCell ref="A74:A89"/>
  </mergeCells>
  <hyperlinks>
    <hyperlink ref="F33" r:id="rId1" xr:uid="{00000000-0004-0000-0100-000000000000}"/>
    <hyperlink ref="F32" r:id="rId2" xr:uid="{00000000-0004-0000-0100-000001000000}"/>
    <hyperlink ref="F31" r:id="rId3" xr:uid="{00000000-0004-0000-0100-000002000000}"/>
    <hyperlink ref="F53" r:id="rId4" xr:uid="{00000000-0004-0000-0100-000003000000}"/>
    <hyperlink ref="F54" r:id="rId5" xr:uid="{00000000-0004-0000-0100-000004000000}"/>
    <hyperlink ref="F56" r:id="rId6" xr:uid="{00000000-0004-0000-0100-000005000000}"/>
    <hyperlink ref="F55" r:id="rId7" xr:uid="{00000000-0004-0000-0100-000006000000}"/>
    <hyperlink ref="F86" r:id="rId8" xr:uid="{00000000-0004-0000-0100-000007000000}"/>
    <hyperlink ref="F87" r:id="rId9" xr:uid="{00000000-0004-0000-0100-000008000000}"/>
    <hyperlink ref="F89" r:id="rId10" xr:uid="{00000000-0004-0000-0100-000009000000}"/>
    <hyperlink ref="F88" r:id="rId11" xr:uid="{00000000-0004-0000-0100-00000A000000}"/>
    <hyperlink ref="F108" r:id="rId12" xr:uid="{00000000-0004-0000-0100-00000B000000}"/>
    <hyperlink ref="F109" r:id="rId13" xr:uid="{00000000-0004-0000-0100-00000C000000}"/>
    <hyperlink ref="F110" r:id="rId14" xr:uid="{00000000-0004-0000-0100-00000D000000}"/>
    <hyperlink ref="F111" r:id="rId15" xr:uid="{00000000-0004-0000-0100-00000E000000}"/>
    <hyperlink ref="F112" r:id="rId16" xr:uid="{00000000-0004-0000-0100-00000F000000}"/>
    <hyperlink ref="F113" r:id="rId17" xr:uid="{00000000-0004-0000-0100-000010000000}"/>
    <hyperlink ref="F116" r:id="rId18" xr:uid="{00000000-0004-0000-0100-000011000000}"/>
    <hyperlink ref="F115" r:id="rId19" xr:uid="{00000000-0004-0000-0100-000012000000}"/>
    <hyperlink ref="F114" r:id="rId20" xr:uid="{00000000-0004-0000-0100-000013000000}"/>
    <hyperlink ref="F123" r:id="rId21" xr:uid="{00000000-0004-0000-0100-000014000000}"/>
    <hyperlink ref="F124" r:id="rId22" xr:uid="{00000000-0004-0000-0100-000015000000}"/>
    <hyperlink ref="F125" r:id="rId23" xr:uid="{00000000-0004-0000-0100-000016000000}"/>
    <hyperlink ref="F126" r:id="rId24" xr:uid="{00000000-0004-0000-0100-000017000000}"/>
    <hyperlink ref="F127" r:id="rId25" xr:uid="{00000000-0004-0000-0100-000018000000}"/>
    <hyperlink ref="F128" r:id="rId26" xr:uid="{00000000-0004-0000-0100-000019000000}"/>
    <hyperlink ref="F129" r:id="rId27" xr:uid="{00000000-0004-0000-0100-00001A000000}"/>
    <hyperlink ref="F131" r:id="rId28" xr:uid="{00000000-0004-0000-0100-00001B000000}"/>
    <hyperlink ref="F130" r:id="rId29" xr:uid="{00000000-0004-0000-0100-00001C000000}"/>
    <hyperlink ref="F10" r:id="rId30" xr:uid="{00000000-0004-0000-0100-00001D000000}"/>
    <hyperlink ref="F11" r:id="rId31" xr:uid="{00000000-0004-0000-0100-00001E000000}"/>
    <hyperlink ref="F12" r:id="rId32" xr:uid="{00000000-0004-0000-0100-00001F000000}"/>
    <hyperlink ref="F13" r:id="rId33" xr:uid="{00000000-0004-0000-0100-000020000000}"/>
    <hyperlink ref="F14" r:id="rId34" xr:uid="{00000000-0004-0000-0100-000021000000}"/>
    <hyperlink ref="F34" r:id="rId35" xr:uid="{00000000-0004-0000-0100-000022000000}"/>
    <hyperlink ref="F51" r:id="rId36" xr:uid="{00000000-0004-0000-0100-000023000000}"/>
    <hyperlink ref="F52" r:id="rId37" xr:uid="{00000000-0004-0000-0100-000024000000}"/>
    <hyperlink ref="F70" r:id="rId38" xr:uid="{00000000-0004-0000-0100-000025000000}"/>
    <hyperlink ref="F71" r:id="rId39" xr:uid="{00000000-0004-0000-0100-000026000000}"/>
    <hyperlink ref="F72" r:id="rId40" xr:uid="{00000000-0004-0000-0100-000027000000}"/>
    <hyperlink ref="F73" r:id="rId41" xr:uid="{00000000-0004-0000-0100-000028000000}"/>
  </hyperlinks>
  <pageMargins left="0.70866141732283472" right="0.70866141732283472" top="0.74803149606299213" bottom="0.74803149606299213" header="0.31496062992125984" footer="0.31496062992125984"/>
  <pageSetup paperSize="9" scale="43" fitToHeight="3" orientation="portrait" verticalDpi="0" r:id="rId42"/>
  <drawing r:id="rId4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pageSetUpPr fitToPage="1"/>
  </sheetPr>
  <dimension ref="A1:N92"/>
  <sheetViews>
    <sheetView showGridLines="0" zoomScaleNormal="100" workbookViewId="0">
      <selection activeCell="F89" sqref="F89"/>
    </sheetView>
  </sheetViews>
  <sheetFormatPr defaultColWidth="8.5703125" defaultRowHeight="15" outlineLevelRow="1" x14ac:dyDescent="0.25"/>
  <cols>
    <col min="1" max="1" width="1.85546875" style="3" customWidth="1"/>
    <col min="2" max="2" width="59.140625" style="3" customWidth="1"/>
    <col min="3" max="3" width="23.28515625" style="3" customWidth="1"/>
    <col min="4" max="5" width="25.28515625" style="3" customWidth="1"/>
    <col min="6" max="6" width="7.5703125" style="3" customWidth="1"/>
    <col min="7" max="11" width="8.5703125" style="3"/>
    <col min="12" max="12" width="12.5703125" style="3" customWidth="1"/>
    <col min="13" max="16384" width="8.5703125" style="3"/>
  </cols>
  <sheetData>
    <row r="1" spans="1:14" ht="19.5" x14ac:dyDescent="0.4">
      <c r="B1" s="54" t="s">
        <v>246</v>
      </c>
    </row>
    <row r="2" spans="1:14" ht="75" customHeight="1" outlineLevel="1" x14ac:dyDescent="0.25">
      <c r="B2" s="114" t="s">
        <v>73</v>
      </c>
      <c r="C2" s="115"/>
      <c r="D2" s="115"/>
      <c r="E2" s="115"/>
    </row>
    <row r="3" spans="1:14" ht="24" customHeight="1" outlineLevel="1" x14ac:dyDescent="0.3">
      <c r="B3" s="55"/>
      <c r="C3" s="56"/>
      <c r="D3" s="56"/>
      <c r="E3" s="56"/>
    </row>
    <row r="4" spans="1:14" ht="15.75" x14ac:dyDescent="0.25">
      <c r="B4" s="14" t="s">
        <v>71</v>
      </c>
      <c r="C4" s="11" t="s">
        <v>239</v>
      </c>
      <c r="E4" s="3" t="s">
        <v>228</v>
      </c>
    </row>
    <row r="5" spans="1:14" x14ac:dyDescent="0.25">
      <c r="E5" s="3" t="s">
        <v>227</v>
      </c>
    </row>
    <row r="6" spans="1:14" ht="15.75" x14ac:dyDescent="0.25">
      <c r="B6" s="14" t="s">
        <v>74</v>
      </c>
      <c r="C6" s="11" t="s">
        <v>51</v>
      </c>
    </row>
    <row r="7" spans="1:14" ht="16.5" thickBot="1" x14ac:dyDescent="0.3">
      <c r="B7" s="14"/>
    </row>
    <row r="8" spans="1:14" s="15" customFormat="1" ht="18.75" x14ac:dyDescent="0.3">
      <c r="B8" s="44" t="s">
        <v>67</v>
      </c>
      <c r="C8" s="16"/>
      <c r="D8" s="17"/>
      <c r="I8" s="95"/>
      <c r="J8" s="95"/>
      <c r="K8" s="95"/>
      <c r="L8" s="95"/>
      <c r="M8" s="95"/>
      <c r="N8" s="95"/>
    </row>
    <row r="9" spans="1:14" s="15" customFormat="1" ht="15.75" x14ac:dyDescent="0.25">
      <c r="B9" s="18"/>
      <c r="C9" s="19" t="s">
        <v>60</v>
      </c>
      <c r="D9" s="20"/>
    </row>
    <row r="10" spans="1:14" s="15" customFormat="1" ht="15.75" x14ac:dyDescent="0.25">
      <c r="B10" s="18"/>
      <c r="C10" s="19">
        <v>2016</v>
      </c>
      <c r="D10" s="20"/>
    </row>
    <row r="11" spans="1:14" s="15" customFormat="1" ht="15.75" x14ac:dyDescent="0.25">
      <c r="B11" s="18"/>
      <c r="C11" s="19"/>
      <c r="D11" s="20"/>
    </row>
    <row r="12" spans="1:14" s="15" customFormat="1" ht="15.75" x14ac:dyDescent="0.25">
      <c r="B12" s="48" t="s">
        <v>68</v>
      </c>
      <c r="C12" s="19"/>
      <c r="D12" s="20"/>
    </row>
    <row r="13" spans="1:14" s="15" customFormat="1" ht="15.75" x14ac:dyDescent="0.25">
      <c r="B13" s="48" t="s">
        <v>65</v>
      </c>
      <c r="C13" s="46">
        <v>5</v>
      </c>
      <c r="D13" s="20"/>
    </row>
    <row r="14" spans="1:14" s="15" customFormat="1" ht="15.75" x14ac:dyDescent="0.25">
      <c r="B14" s="21" t="s">
        <v>62</v>
      </c>
      <c r="C14" s="47">
        <v>5</v>
      </c>
      <c r="D14" s="20"/>
    </row>
    <row r="15" spans="1:14" ht="18.600000000000001" customHeight="1" x14ac:dyDescent="0.25">
      <c r="A15" s="15"/>
      <c r="B15" s="22"/>
      <c r="C15" s="12"/>
      <c r="D15" s="23"/>
      <c r="E15" s="12"/>
    </row>
    <row r="16" spans="1:14" ht="27.95" customHeight="1" x14ac:dyDescent="0.25">
      <c r="A16" s="15"/>
      <c r="B16" s="49" t="s">
        <v>25</v>
      </c>
      <c r="C16" s="50">
        <v>2</v>
      </c>
      <c r="D16" s="23"/>
      <c r="E16" s="15"/>
      <c r="I16" s="96"/>
      <c r="K16" s="96"/>
      <c r="N16" s="96"/>
    </row>
    <row r="17" spans="1:7" ht="15.75" x14ac:dyDescent="0.25">
      <c r="A17" s="15"/>
      <c r="B17" s="21" t="s">
        <v>62</v>
      </c>
      <c r="C17" s="47">
        <v>3</v>
      </c>
      <c r="D17" s="23"/>
      <c r="E17" s="15"/>
    </row>
    <row r="18" spans="1:7" ht="15.75" x14ac:dyDescent="0.25">
      <c r="A18" s="15"/>
      <c r="B18" s="21"/>
      <c r="C18" s="13"/>
      <c r="D18" s="23"/>
      <c r="E18" s="15"/>
    </row>
    <row r="19" spans="1:7" ht="30" x14ac:dyDescent="0.25">
      <c r="B19" s="49" t="s">
        <v>63</v>
      </c>
      <c r="C19" s="51">
        <v>40000</v>
      </c>
      <c r="D19" s="24"/>
    </row>
    <row r="20" spans="1:7" s="25" customFormat="1" ht="15.75" x14ac:dyDescent="0.25">
      <c r="B20" s="26" t="s">
        <v>62</v>
      </c>
      <c r="C20" s="65">
        <f>C17*2000*12*1.17</f>
        <v>84240</v>
      </c>
      <c r="D20" s="27"/>
    </row>
    <row r="21" spans="1:7" ht="15.75" thickBot="1" x14ac:dyDescent="0.3">
      <c r="A21" s="15"/>
      <c r="B21" s="28"/>
      <c r="C21" s="29"/>
      <c r="D21" s="30"/>
      <c r="E21" s="15"/>
    </row>
    <row r="22" spans="1:7" x14ac:dyDescent="0.25">
      <c r="A22" s="15"/>
      <c r="B22" s="15"/>
      <c r="C22" s="31"/>
      <c r="D22" s="31"/>
      <c r="E22" s="31"/>
      <c r="F22" s="31"/>
      <c r="G22" s="15"/>
    </row>
    <row r="23" spans="1:7" x14ac:dyDescent="0.25">
      <c r="A23" s="15"/>
      <c r="B23" s="15"/>
      <c r="C23" s="31"/>
      <c r="D23" s="31"/>
      <c r="E23" s="31"/>
      <c r="F23" s="31"/>
      <c r="G23" s="15"/>
    </row>
    <row r="24" spans="1:7" ht="15.75" thickBot="1" x14ac:dyDescent="0.3">
      <c r="A24" s="15"/>
      <c r="B24" s="15"/>
      <c r="C24" s="31"/>
      <c r="D24" s="31"/>
      <c r="E24" s="31"/>
      <c r="F24" s="31"/>
      <c r="G24" s="15"/>
    </row>
    <row r="25" spans="1:7" ht="21" x14ac:dyDescent="0.35">
      <c r="A25" s="15"/>
      <c r="B25" s="45" t="s">
        <v>69</v>
      </c>
      <c r="C25" s="32"/>
      <c r="D25" s="33"/>
      <c r="E25" s="15"/>
    </row>
    <row r="26" spans="1:7" s="15" customFormat="1" ht="15.75" x14ac:dyDescent="0.25">
      <c r="B26" s="18"/>
      <c r="C26" s="19" t="s">
        <v>60</v>
      </c>
      <c r="D26" s="20"/>
    </row>
    <row r="27" spans="1:7" x14ac:dyDescent="0.25">
      <c r="B27" s="34"/>
      <c r="C27" s="19">
        <v>2016</v>
      </c>
      <c r="D27" s="35"/>
    </row>
    <row r="28" spans="1:7" x14ac:dyDescent="0.25">
      <c r="B28" s="34"/>
      <c r="C28" s="36"/>
      <c r="D28" s="35"/>
    </row>
    <row r="29" spans="1:7" ht="28.5" customHeight="1" x14ac:dyDescent="0.25">
      <c r="B29" s="52" t="s">
        <v>26</v>
      </c>
      <c r="C29" s="46">
        <v>5</v>
      </c>
      <c r="D29" s="35"/>
    </row>
    <row r="30" spans="1:7" s="43" customFormat="1" ht="15.75" x14ac:dyDescent="0.25">
      <c r="B30" s="26" t="s">
        <v>62</v>
      </c>
      <c r="C30" s="64">
        <v>3</v>
      </c>
      <c r="D30" s="63"/>
    </row>
    <row r="31" spans="1:7" x14ac:dyDescent="0.25">
      <c r="B31" s="34"/>
      <c r="C31" s="36"/>
      <c r="D31" s="35"/>
    </row>
    <row r="32" spans="1:7" ht="47.25" x14ac:dyDescent="0.25">
      <c r="B32" s="58" t="s">
        <v>92</v>
      </c>
      <c r="C32" s="72">
        <v>1</v>
      </c>
      <c r="D32" s="35"/>
    </row>
    <row r="33" spans="1:4" ht="15.75" x14ac:dyDescent="0.25">
      <c r="B33" s="26" t="s">
        <v>62</v>
      </c>
      <c r="C33" s="47">
        <v>2</v>
      </c>
      <c r="D33" s="35"/>
    </row>
    <row r="34" spans="1:4" ht="15.75" x14ac:dyDescent="0.25">
      <c r="B34" s="37"/>
      <c r="C34" s="38"/>
      <c r="D34" s="35"/>
    </row>
    <row r="35" spans="1:4" ht="15.75" thickBot="1" x14ac:dyDescent="0.3">
      <c r="B35" s="28"/>
      <c r="C35" s="39"/>
      <c r="D35" s="40"/>
    </row>
    <row r="37" spans="1:4" ht="15.75" thickBot="1" x14ac:dyDescent="0.3"/>
    <row r="38" spans="1:4" s="15" customFormat="1" ht="21" x14ac:dyDescent="0.35">
      <c r="B38" s="45" t="s">
        <v>70</v>
      </c>
      <c r="C38" s="16"/>
      <c r="D38" s="17"/>
    </row>
    <row r="39" spans="1:4" s="15" customFormat="1" ht="15.75" x14ac:dyDescent="0.25">
      <c r="B39" s="18"/>
      <c r="C39" s="19" t="s">
        <v>60</v>
      </c>
      <c r="D39" s="20"/>
    </row>
    <row r="40" spans="1:4" x14ac:dyDescent="0.25">
      <c r="A40" s="15"/>
      <c r="B40" s="34"/>
      <c r="C40" s="19">
        <v>2016</v>
      </c>
      <c r="D40" s="23"/>
    </row>
    <row r="41" spans="1:4" x14ac:dyDescent="0.25">
      <c r="A41" s="15"/>
      <c r="B41" s="34"/>
      <c r="C41" s="19"/>
      <c r="D41" s="23"/>
    </row>
    <row r="42" spans="1:4" ht="31.5" x14ac:dyDescent="0.25">
      <c r="A42" s="15"/>
      <c r="B42" s="53" t="s">
        <v>28</v>
      </c>
      <c r="C42" s="46">
        <v>5</v>
      </c>
      <c r="D42" s="23"/>
    </row>
    <row r="43" spans="1:4" s="43" customFormat="1" ht="15.75" x14ac:dyDescent="0.25">
      <c r="A43" s="41"/>
      <c r="B43" s="26" t="s">
        <v>62</v>
      </c>
      <c r="C43" s="47">
        <v>5</v>
      </c>
      <c r="D43" s="42"/>
    </row>
    <row r="44" spans="1:4" s="43" customFormat="1" ht="15.75" x14ac:dyDescent="0.25">
      <c r="A44" s="41"/>
      <c r="B44" s="26"/>
      <c r="C44" s="13"/>
      <c r="D44" s="42"/>
    </row>
    <row r="45" spans="1:4" s="43" customFormat="1" ht="34.5" customHeight="1" x14ac:dyDescent="0.25">
      <c r="A45" s="41"/>
      <c r="B45" s="58" t="s">
        <v>29</v>
      </c>
      <c r="C45" s="72">
        <v>80</v>
      </c>
      <c r="D45" s="42"/>
    </row>
    <row r="46" spans="1:4" s="43" customFormat="1" ht="15.75" x14ac:dyDescent="0.25">
      <c r="A46" s="41"/>
      <c r="B46" s="26" t="s">
        <v>62</v>
      </c>
      <c r="C46" s="47">
        <v>80</v>
      </c>
      <c r="D46" s="42"/>
    </row>
    <row r="47" spans="1:4" s="43" customFormat="1" ht="15.75" x14ac:dyDescent="0.25">
      <c r="A47" s="41"/>
      <c r="B47" s="26"/>
      <c r="C47" s="13"/>
      <c r="D47" s="42"/>
    </row>
    <row r="48" spans="1:4" ht="15.75" thickBot="1" x14ac:dyDescent="0.3">
      <c r="A48" s="15"/>
      <c r="B48" s="28"/>
      <c r="C48" s="39"/>
      <c r="D48" s="30"/>
    </row>
    <row r="50" spans="2:4" ht="15.75" x14ac:dyDescent="0.25">
      <c r="B50" s="14" t="s">
        <v>229</v>
      </c>
      <c r="C50" s="11" t="s">
        <v>58</v>
      </c>
    </row>
    <row r="51" spans="2:4" ht="15.75" thickBot="1" x14ac:dyDescent="0.3"/>
    <row r="52" spans="2:4" ht="18.75" x14ac:dyDescent="0.3">
      <c r="B52" s="44" t="s">
        <v>230</v>
      </c>
      <c r="C52" s="16"/>
      <c r="D52" s="17"/>
    </row>
    <row r="53" spans="2:4" ht="15.75" x14ac:dyDescent="0.25">
      <c r="B53" s="18"/>
      <c r="C53" s="19" t="s">
        <v>60</v>
      </c>
      <c r="D53" s="20"/>
    </row>
    <row r="54" spans="2:4" ht="15.75" x14ac:dyDescent="0.25">
      <c r="B54" s="18"/>
      <c r="C54" s="19">
        <v>2016</v>
      </c>
      <c r="D54" s="20"/>
    </row>
    <row r="55" spans="2:4" ht="15.75" x14ac:dyDescent="0.25">
      <c r="B55" s="18"/>
      <c r="C55" s="19"/>
      <c r="D55" s="20"/>
    </row>
    <row r="56" spans="2:4" ht="15.75" x14ac:dyDescent="0.25">
      <c r="B56" s="48" t="s">
        <v>231</v>
      </c>
      <c r="C56" s="19"/>
      <c r="D56" s="20"/>
    </row>
    <row r="57" spans="2:4" ht="31.5" x14ac:dyDescent="0.25">
      <c r="B57" s="52" t="s">
        <v>232</v>
      </c>
      <c r="C57" s="46">
        <v>120</v>
      </c>
      <c r="D57" s="20"/>
    </row>
    <row r="58" spans="2:4" ht="15.75" x14ac:dyDescent="0.25">
      <c r="B58" s="21" t="s">
        <v>62</v>
      </c>
      <c r="C58" s="47">
        <v>100</v>
      </c>
      <c r="D58" s="20"/>
    </row>
    <row r="59" spans="2:4" x14ac:dyDescent="0.25">
      <c r="B59" s="22"/>
      <c r="C59" s="12"/>
      <c r="D59" s="23"/>
    </row>
    <row r="60" spans="2:4" ht="30" x14ac:dyDescent="0.25">
      <c r="B60" s="49" t="s">
        <v>235</v>
      </c>
      <c r="C60" s="99">
        <f>C57*1500</f>
        <v>180000</v>
      </c>
      <c r="D60" s="23"/>
    </row>
    <row r="61" spans="2:4" ht="15.75" x14ac:dyDescent="0.25">
      <c r="B61" s="21" t="s">
        <v>62</v>
      </c>
      <c r="C61" s="47">
        <f>C58*1500</f>
        <v>150000</v>
      </c>
      <c r="D61" s="23"/>
    </row>
    <row r="62" spans="2:4" ht="15.75" x14ac:dyDescent="0.25">
      <c r="B62" s="21"/>
      <c r="C62" s="13"/>
      <c r="D62" s="23"/>
    </row>
    <row r="63" spans="2:4" ht="30" x14ac:dyDescent="0.25">
      <c r="B63" s="49" t="s">
        <v>234</v>
      </c>
      <c r="C63" s="51">
        <f>C57*500</f>
        <v>60000</v>
      </c>
      <c r="D63" s="24"/>
    </row>
    <row r="64" spans="2:4" ht="15.75" x14ac:dyDescent="0.25">
      <c r="B64" s="26" t="s">
        <v>62</v>
      </c>
      <c r="C64" s="65">
        <f>C58*500</f>
        <v>50000</v>
      </c>
      <c r="D64" s="27"/>
    </row>
    <row r="65" spans="2:6" ht="15.75" thickBot="1" x14ac:dyDescent="0.3">
      <c r="B65" s="28"/>
      <c r="C65" s="29"/>
      <c r="D65" s="30"/>
    </row>
    <row r="66" spans="2:6" x14ac:dyDescent="0.25">
      <c r="B66" s="15"/>
      <c r="C66" s="31"/>
      <c r="D66" s="31"/>
      <c r="E66" s="31"/>
      <c r="F66" s="31"/>
    </row>
    <row r="67" spans="2:6" x14ac:dyDescent="0.25">
      <c r="B67" s="15"/>
      <c r="C67" s="31"/>
      <c r="D67" s="31"/>
      <c r="E67" s="31"/>
      <c r="F67" s="31"/>
    </row>
    <row r="68" spans="2:6" ht="15.75" thickBot="1" x14ac:dyDescent="0.3">
      <c r="B68" s="15"/>
      <c r="C68" s="31"/>
      <c r="D68" s="31"/>
      <c r="E68" s="31"/>
      <c r="F68" s="31"/>
    </row>
    <row r="69" spans="2:6" ht="21" x14ac:dyDescent="0.35">
      <c r="B69" s="45" t="s">
        <v>236</v>
      </c>
      <c r="C69" s="32"/>
      <c r="D69" s="33"/>
    </row>
    <row r="70" spans="2:6" ht="15.75" x14ac:dyDescent="0.25">
      <c r="B70" s="18"/>
      <c r="C70" s="19" t="s">
        <v>60</v>
      </c>
      <c r="D70" s="20"/>
    </row>
    <row r="71" spans="2:6" x14ac:dyDescent="0.25">
      <c r="B71" s="34"/>
      <c r="C71" s="19">
        <v>2016</v>
      </c>
      <c r="D71" s="35"/>
    </row>
    <row r="72" spans="2:6" x14ac:dyDescent="0.25">
      <c r="B72" s="34"/>
      <c r="C72" s="36"/>
      <c r="D72" s="35"/>
    </row>
    <row r="73" spans="2:6" ht="47.25" x14ac:dyDescent="0.25">
      <c r="B73" s="52" t="s">
        <v>217</v>
      </c>
      <c r="C73" s="99">
        <v>3</v>
      </c>
      <c r="D73" s="35"/>
    </row>
    <row r="74" spans="2:6" ht="15.75" x14ac:dyDescent="0.25">
      <c r="B74" s="26" t="s">
        <v>62</v>
      </c>
      <c r="C74" s="64">
        <v>3</v>
      </c>
      <c r="D74" s="63"/>
    </row>
    <row r="75" spans="2:6" x14ac:dyDescent="0.25">
      <c r="B75" s="34"/>
      <c r="C75" s="36"/>
      <c r="D75" s="35"/>
    </row>
    <row r="76" spans="2:6" ht="47.25" x14ac:dyDescent="0.25">
      <c r="B76" s="58" t="s">
        <v>218</v>
      </c>
      <c r="C76" s="72">
        <v>100</v>
      </c>
      <c r="D76" s="35"/>
    </row>
    <row r="77" spans="2:6" ht="15.75" x14ac:dyDescent="0.25">
      <c r="B77" s="26" t="s">
        <v>62</v>
      </c>
      <c r="C77" s="47">
        <v>100</v>
      </c>
      <c r="D77" s="35"/>
    </row>
    <row r="78" spans="2:6" ht="15.75" x14ac:dyDescent="0.25">
      <c r="B78" s="37"/>
      <c r="C78" s="38"/>
      <c r="D78" s="35"/>
    </row>
    <row r="79" spans="2:6" ht="15.75" thickBot="1" x14ac:dyDescent="0.3">
      <c r="B79" s="28"/>
      <c r="C79" s="39"/>
      <c r="D79" s="40"/>
    </row>
    <row r="81" spans="2:4" ht="15.75" thickBot="1" x14ac:dyDescent="0.3"/>
    <row r="82" spans="2:4" ht="21" x14ac:dyDescent="0.35">
      <c r="B82" s="45" t="s">
        <v>70</v>
      </c>
      <c r="C82" s="16"/>
      <c r="D82" s="17"/>
    </row>
    <row r="83" spans="2:4" ht="15.75" x14ac:dyDescent="0.25">
      <c r="B83" s="18"/>
      <c r="C83" s="19" t="s">
        <v>60</v>
      </c>
      <c r="D83" s="20"/>
    </row>
    <row r="84" spans="2:4" x14ac:dyDescent="0.25">
      <c r="B84" s="34"/>
      <c r="C84" s="19">
        <v>2016</v>
      </c>
      <c r="D84" s="23"/>
    </row>
    <row r="85" spans="2:4" x14ac:dyDescent="0.25">
      <c r="B85" s="34"/>
      <c r="C85" s="19"/>
      <c r="D85" s="23"/>
    </row>
    <row r="86" spans="2:4" ht="31.5" x14ac:dyDescent="0.25">
      <c r="B86" s="53" t="s">
        <v>237</v>
      </c>
      <c r="C86" s="99">
        <f>C57*100*(C89/100)</f>
        <v>9600</v>
      </c>
      <c r="D86" s="23"/>
    </row>
    <row r="87" spans="2:4" ht="15.75" x14ac:dyDescent="0.25">
      <c r="B87" s="26" t="s">
        <v>62</v>
      </c>
      <c r="C87" s="64">
        <f>C58*100*(C90/100)</f>
        <v>7000</v>
      </c>
      <c r="D87" s="42"/>
    </row>
    <row r="88" spans="2:4" ht="15.75" x14ac:dyDescent="0.25">
      <c r="B88" s="26"/>
      <c r="C88" s="13"/>
      <c r="D88" s="42"/>
    </row>
    <row r="89" spans="2:4" ht="31.5" x14ac:dyDescent="0.25">
      <c r="B89" s="58" t="s">
        <v>238</v>
      </c>
      <c r="C89" s="72">
        <v>80</v>
      </c>
      <c r="D89" s="42"/>
    </row>
    <row r="90" spans="2:4" ht="15.75" x14ac:dyDescent="0.25">
      <c r="B90" s="26" t="s">
        <v>62</v>
      </c>
      <c r="C90" s="47">
        <v>70</v>
      </c>
      <c r="D90" s="42"/>
    </row>
    <row r="91" spans="2:4" ht="15.75" x14ac:dyDescent="0.25">
      <c r="B91" s="26"/>
      <c r="C91" s="13"/>
      <c r="D91" s="42"/>
    </row>
    <row r="92" spans="2:4" ht="15.75" thickBot="1" x14ac:dyDescent="0.3">
      <c r="B92" s="28"/>
      <c r="C92" s="39"/>
      <c r="D92" s="30"/>
    </row>
  </sheetData>
  <sheetProtection selectLockedCells="1"/>
  <protectedRanges>
    <protectedRange sqref="C4 C6 B12:B13 B8 C13:C14 C17 C20 B29 B32 B25 B38 B42 B56:B57 B52 B60:C60 C61 C64 B73 B76 B69 B82 B86 C50 B19:C19 B16:C16 C29:C30 C73:C74 B63:C63 C32:C33 C57:C58 C76:C77" name="Range1"/>
  </protectedRanges>
  <mergeCells count="1">
    <mergeCell ref="B2:E2"/>
  </mergeCells>
  <conditionalFormatting sqref="B11">
    <cfRule type="expression" priority="14">
      <formula>#REF!</formula>
    </cfRule>
    <cfRule type="iconSet" priority="15">
      <iconSet>
        <cfvo type="percent" val="0"/>
        <cfvo type="percent" val="33"/>
        <cfvo type="percent" val="67"/>
      </iconSet>
    </cfRule>
  </conditionalFormatting>
  <conditionalFormatting sqref="B55">
    <cfRule type="expression" priority="4">
      <formula>#REF!</formula>
    </cfRule>
    <cfRule type="iconSet" priority="5">
      <iconSet>
        <cfvo type="percent" val="0"/>
        <cfvo type="percent" val="33"/>
        <cfvo type="percent" val="67"/>
      </iconSet>
    </cfRule>
  </conditionalFormatting>
  <conditionalFormatting sqref="B10">
    <cfRule type="iconSet" priority="36">
      <iconSet iconSet="3TrafficLights2">
        <cfvo type="percent" val="0"/>
        <cfvo type="percent" val="10"/>
        <cfvo type="percent" val="20"/>
      </iconSet>
    </cfRule>
    <cfRule type="expression" priority="37">
      <formula>#REF!/#REF!</formula>
    </cfRule>
    <cfRule type="expression" priority="38">
      <formula>#REF!/#REF!</formula>
    </cfRule>
  </conditionalFormatting>
  <conditionalFormatting sqref="B54">
    <cfRule type="iconSet" priority="39">
      <iconSet iconSet="3TrafficLights2">
        <cfvo type="percent" val="0"/>
        <cfvo type="percent" val="10"/>
        <cfvo type="percent" val="20"/>
      </iconSet>
    </cfRule>
    <cfRule type="expression" priority="40">
      <formula>#REF!/#REF!</formula>
    </cfRule>
    <cfRule type="expression" priority="41">
      <formula>#REF!/#REF!</formula>
    </cfRule>
  </conditionalFormatting>
  <pageMargins left="0.7" right="0.7" top="0.75" bottom="0.75" header="0.3" footer="0.3"/>
  <pageSetup paperSize="9"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Sheet5!$A$1:$H$1</xm:f>
          </x14:formula1>
          <xm:sqref>C6 C50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39997558519241921"/>
  </sheetPr>
  <dimension ref="A1:U40"/>
  <sheetViews>
    <sheetView zoomScale="93" zoomScaleNormal="93" workbookViewId="0">
      <selection activeCell="P19" sqref="P19"/>
    </sheetView>
  </sheetViews>
  <sheetFormatPr defaultColWidth="8.5703125" defaultRowHeight="15" x14ac:dyDescent="0.25"/>
  <cols>
    <col min="1" max="1" width="6.5703125" style="1" customWidth="1"/>
    <col min="2" max="2" width="14.85546875" style="1" customWidth="1"/>
    <col min="3" max="6" width="8.5703125" style="1"/>
    <col min="7" max="7" width="5" style="1" customWidth="1"/>
    <col min="8" max="8" width="6.5703125" style="1" customWidth="1"/>
    <col min="9" max="9" width="8.5703125" style="1"/>
    <col min="10" max="10" width="4.28515625" style="1" customWidth="1"/>
    <col min="11" max="11" width="13.85546875" style="1" customWidth="1"/>
    <col min="12" max="14" width="8.5703125" style="1"/>
    <col min="15" max="15" width="5.85546875" style="1" customWidth="1"/>
    <col min="16" max="16384" width="8.5703125" style="1"/>
  </cols>
  <sheetData>
    <row r="1" spans="1:21" s="62" customFormat="1" ht="21" x14ac:dyDescent="0.35">
      <c r="A1" s="61" t="str">
        <f>CONCATENATE('Input Sheet (1a)'!C4, "'s Social Value Dashboard")</f>
        <v>Absolutely Social (1 Year)'s Social Value Dashboard</v>
      </c>
      <c r="I1" s="74" t="s">
        <v>75</v>
      </c>
      <c r="J1" s="75">
        <v>1.1000000000000001</v>
      </c>
      <c r="K1" s="74" t="s">
        <v>78</v>
      </c>
    </row>
    <row r="2" spans="1:21" x14ac:dyDescent="0.25">
      <c r="I2" s="74"/>
      <c r="J2" s="75">
        <v>0.95</v>
      </c>
      <c r="K2" s="74" t="s">
        <v>76</v>
      </c>
    </row>
    <row r="3" spans="1:21" x14ac:dyDescent="0.25">
      <c r="I3" s="74"/>
      <c r="J3" s="75">
        <v>0.85</v>
      </c>
      <c r="K3" s="74" t="s">
        <v>77</v>
      </c>
    </row>
    <row r="4" spans="1:21" ht="18.75" x14ac:dyDescent="0.3">
      <c r="A4" s="57" t="str">
        <f>'Input Sheet (1a)'!B8</f>
        <v>Outcome: Improve Employment Opportunities</v>
      </c>
      <c r="I4" s="73"/>
    </row>
    <row r="5" spans="1:21" s="71" customFormat="1" ht="30" customHeight="1" x14ac:dyDescent="0.25">
      <c r="A5" s="68">
        <f>'Input Sheet (1a)'!C13/'Input Sheet (1a)'!C14</f>
        <v>1</v>
      </c>
      <c r="B5" s="116" t="str">
        <f>'Input Sheet (1a)'!$B$13</f>
        <v>Number of employment opportunities</v>
      </c>
      <c r="C5" s="117"/>
      <c r="D5" s="117"/>
      <c r="E5" s="117"/>
      <c r="F5" s="117"/>
      <c r="G5" s="70"/>
      <c r="H5" s="68">
        <f>'Input Sheet (1a)'!C16/'Input Sheet (1a)'!C17</f>
        <v>0.66666666666666663</v>
      </c>
      <c r="I5" s="116" t="str">
        <f>'Input Sheet (1a)'!B16</f>
        <v>Number of beneficiaries provided with employment opportunities in last 12 months</v>
      </c>
      <c r="J5" s="117"/>
      <c r="K5" s="117"/>
      <c r="L5" s="117"/>
      <c r="M5" s="117"/>
      <c r="N5" s="117"/>
      <c r="O5" s="68">
        <f>'Input Sheet (1a)'!C19/'Input Sheet (1a)'!C20</f>
        <v>0.47483380816714149</v>
      </c>
      <c r="P5" s="116" t="str">
        <f>'Input Sheet (1a)'!B19</f>
        <v xml:space="preserve">Dollar value of employment positions for beneficiaries 
(eg the total income of the beneficiaries in last 12 months) </v>
      </c>
      <c r="Q5" s="117"/>
      <c r="R5" s="117"/>
      <c r="S5" s="117"/>
      <c r="T5" s="117"/>
      <c r="U5" s="117"/>
    </row>
    <row r="6" spans="1:21" s="2" customFormat="1" x14ac:dyDescent="0.25">
      <c r="C6" s="124" t="e">
        <f>'Input Sheet (1a)'!#REF!</f>
        <v>#REF!</v>
      </c>
      <c r="D6" s="121"/>
      <c r="E6" s="121"/>
      <c r="F6" s="121"/>
      <c r="G6" s="121"/>
      <c r="H6" s="121"/>
    </row>
    <row r="7" spans="1:21" s="2" customFormat="1" x14ac:dyDescent="0.25"/>
    <row r="8" spans="1:21" x14ac:dyDescent="0.25">
      <c r="B8" s="2"/>
      <c r="C8" s="2"/>
    </row>
    <row r="9" spans="1:21" x14ac:dyDescent="0.25">
      <c r="B9" s="2"/>
      <c r="C9" s="2"/>
    </row>
    <row r="10" spans="1:21" x14ac:dyDescent="0.25">
      <c r="B10" s="2"/>
      <c r="C10" s="2"/>
    </row>
    <row r="11" spans="1:21" x14ac:dyDescent="0.25">
      <c r="B11" s="2"/>
      <c r="C11" s="2"/>
    </row>
    <row r="12" spans="1:21" x14ac:dyDescent="0.25">
      <c r="B12" s="2"/>
      <c r="C12" s="2"/>
    </row>
    <row r="13" spans="1:21" x14ac:dyDescent="0.25">
      <c r="B13" s="2"/>
      <c r="C13" s="2"/>
    </row>
    <row r="14" spans="1:21" x14ac:dyDescent="0.25">
      <c r="B14" s="2"/>
      <c r="C14" s="2"/>
    </row>
    <row r="15" spans="1:21" s="2" customFormat="1" x14ac:dyDescent="0.25"/>
    <row r="19" spans="1:13" ht="18.75" x14ac:dyDescent="0.3">
      <c r="A19" s="57" t="str">
        <f>'Input Sheet (1a)'!B25</f>
        <v>Outcome: Increase Security of Income</v>
      </c>
    </row>
    <row r="20" spans="1:13" ht="18.75" x14ac:dyDescent="0.3">
      <c r="A20" s="57"/>
    </row>
    <row r="21" spans="1:13" s="69" customFormat="1" ht="47.1" customHeight="1" x14ac:dyDescent="0.25">
      <c r="A21" s="68">
        <f>'Input Sheet (1a)'!C29/'Input Sheet (1a)'!C30</f>
        <v>1.6666666666666667</v>
      </c>
      <c r="B21" s="118" t="str">
        <f>'Input Sheet (1a)'!B29</f>
        <v>Number of beneficiaries with a higher income/disposable income level compared to previous period</v>
      </c>
      <c r="C21" s="118"/>
      <c r="D21" s="118"/>
      <c r="E21" s="118"/>
      <c r="H21" s="68">
        <f>'Input Sheet (1a)'!C32/'Input Sheet (1a)'!C33</f>
        <v>0.5</v>
      </c>
      <c r="I21" s="118" t="str">
        <f>'Input Sheet (1a)'!B32</f>
        <v>Number of members in beneficiaries' families or other related parties that benefit from increase in income/disposable income</v>
      </c>
      <c r="J21" s="119"/>
      <c r="K21" s="119"/>
      <c r="L21" s="119"/>
      <c r="M21" s="119"/>
    </row>
    <row r="22" spans="1:13" x14ac:dyDescent="0.25">
      <c r="B22" s="2"/>
    </row>
    <row r="23" spans="1:13" x14ac:dyDescent="0.25">
      <c r="B23" s="2"/>
    </row>
    <row r="24" spans="1:13" x14ac:dyDescent="0.25">
      <c r="B24" s="2"/>
    </row>
    <row r="25" spans="1:13" x14ac:dyDescent="0.25">
      <c r="B25" s="2"/>
    </row>
    <row r="38" spans="1:15" ht="18.75" x14ac:dyDescent="0.3">
      <c r="A38" s="57" t="str">
        <f>'Input Sheet (1a)'!B38</f>
        <v>Outcome: Improve Well Being</v>
      </c>
    </row>
    <row r="39" spans="1:15" s="59" customFormat="1" ht="14.45" customHeight="1" x14ac:dyDescent="0.25">
      <c r="B39" s="120"/>
      <c r="C39" s="122"/>
      <c r="D39" s="122"/>
      <c r="E39" s="122"/>
      <c r="F39" s="122"/>
      <c r="G39" s="122"/>
      <c r="H39" s="122"/>
      <c r="I39" s="120"/>
      <c r="J39" s="123"/>
      <c r="K39" s="123"/>
      <c r="L39" s="123"/>
      <c r="M39" s="123"/>
      <c r="N39" s="123"/>
      <c r="O39" s="123"/>
    </row>
    <row r="40" spans="1:15" s="59" customFormat="1" ht="30.6" customHeight="1" x14ac:dyDescent="0.25">
      <c r="A40" s="68">
        <f>'Input Sheet (1a)'!C42/'Input Sheet (1a)'!C43</f>
        <v>1</v>
      </c>
      <c r="B40" s="120" t="str">
        <f>'Input Sheet (1a)'!B42</f>
        <v>Number of beneficiaries that have experienced a higher level of well being eg due to job satisfaction</v>
      </c>
      <c r="C40" s="121"/>
      <c r="D40" s="121"/>
      <c r="E40" s="121"/>
      <c r="F40" s="121"/>
      <c r="G40" s="60"/>
      <c r="H40" s="68">
        <f>'Input Sheet (1a)'!C45/'Input Sheet (1a)'!C46</f>
        <v>1</v>
      </c>
      <c r="I40" s="120" t="str">
        <f>'Input Sheet (1a)'!B45</f>
        <v>% of beneficiaries that have experienced a higher level of well being eg due to job satisfaction</v>
      </c>
      <c r="J40" s="121"/>
      <c r="K40" s="121"/>
      <c r="L40" s="121"/>
      <c r="M40" s="121"/>
      <c r="N40" s="60"/>
      <c r="O40" s="60"/>
    </row>
  </sheetData>
  <mergeCells count="10">
    <mergeCell ref="P5:U5"/>
    <mergeCell ref="B21:E21"/>
    <mergeCell ref="I21:M21"/>
    <mergeCell ref="B40:F40"/>
    <mergeCell ref="I40:M40"/>
    <mergeCell ref="B39:H39"/>
    <mergeCell ref="I39:O39"/>
    <mergeCell ref="B5:F5"/>
    <mergeCell ref="C6:H6"/>
    <mergeCell ref="I5:N5"/>
  </mergeCells>
  <conditionalFormatting sqref="A5">
    <cfRule type="iconSet" priority="8">
      <iconSet>
        <cfvo type="percent" val="0"/>
        <cfvo type="num" val="0.9"/>
        <cfvo type="num" val="1"/>
      </iconSet>
    </cfRule>
  </conditionalFormatting>
  <conditionalFormatting sqref="H5">
    <cfRule type="iconSet" priority="10">
      <iconSet>
        <cfvo type="percent" val="0"/>
        <cfvo type="num" val="0.9"/>
        <cfvo type="num" val="1"/>
      </iconSet>
    </cfRule>
  </conditionalFormatting>
  <conditionalFormatting sqref="O5">
    <cfRule type="iconSet" priority="9">
      <iconSet>
        <cfvo type="percent" val="0"/>
        <cfvo type="num" val="0.9"/>
        <cfvo type="num" val="1"/>
      </iconSet>
    </cfRule>
  </conditionalFormatting>
  <conditionalFormatting sqref="A21">
    <cfRule type="iconSet" priority="7">
      <iconSet>
        <cfvo type="percent" val="0"/>
        <cfvo type="num" val="0.9"/>
        <cfvo type="num" val="1"/>
      </iconSet>
    </cfRule>
  </conditionalFormatting>
  <conditionalFormatting sqref="H21">
    <cfRule type="iconSet" priority="6">
      <iconSet>
        <cfvo type="percent" val="0"/>
        <cfvo type="num" val="0.9"/>
        <cfvo type="num" val="1"/>
      </iconSet>
    </cfRule>
  </conditionalFormatting>
  <conditionalFormatting sqref="A40">
    <cfRule type="iconSet" priority="3">
      <iconSet>
        <cfvo type="percent" val="0"/>
        <cfvo type="num" val="0.9"/>
        <cfvo type="num" val="1"/>
      </iconSet>
    </cfRule>
  </conditionalFormatting>
  <conditionalFormatting sqref="H40">
    <cfRule type="iconSet" priority="2">
      <iconSet>
        <cfvo type="percent" val="0"/>
        <cfvo type="num" val="0.9"/>
        <cfvo type="num" val="1"/>
      </iconSet>
    </cfRule>
  </conditionalFormatting>
  <conditionalFormatting sqref="J1:J3">
    <cfRule type="iconSet" priority="1">
      <iconSet>
        <cfvo type="percent" val="0"/>
        <cfvo type="num" val="0.9"/>
        <cfvo type="num" val="1"/>
      </iconSet>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pageSetUpPr fitToPage="1"/>
  </sheetPr>
  <dimension ref="A1:P92"/>
  <sheetViews>
    <sheetView showGridLines="0" topLeftCell="B76" zoomScaleNormal="100" workbookViewId="0">
      <selection activeCell="C84" sqref="C84:E84"/>
    </sheetView>
  </sheetViews>
  <sheetFormatPr defaultColWidth="8.5703125" defaultRowHeight="15" outlineLevelRow="1" x14ac:dyDescent="0.25"/>
  <cols>
    <col min="1" max="1" width="1.85546875" style="3" customWidth="1"/>
    <col min="2" max="2" width="59.140625" style="3" customWidth="1"/>
    <col min="3" max="3" width="23.28515625" style="3" customWidth="1"/>
    <col min="4" max="5" width="25.28515625" style="3" customWidth="1"/>
    <col min="6" max="6" width="7.5703125" style="3" customWidth="1"/>
    <col min="7" max="11" width="8.5703125" style="3"/>
    <col min="12" max="12" width="12.5703125" style="3" customWidth="1"/>
    <col min="13" max="16384" width="8.5703125" style="3"/>
  </cols>
  <sheetData>
    <row r="1" spans="1:16" ht="19.5" x14ac:dyDescent="0.4">
      <c r="B1" s="54" t="s">
        <v>248</v>
      </c>
    </row>
    <row r="2" spans="1:16" ht="75" customHeight="1" outlineLevel="1" x14ac:dyDescent="0.25">
      <c r="B2" s="114" t="s">
        <v>73</v>
      </c>
      <c r="C2" s="115"/>
      <c r="D2" s="115"/>
      <c r="E2" s="115"/>
    </row>
    <row r="3" spans="1:16" ht="24" customHeight="1" outlineLevel="1" x14ac:dyDescent="0.3">
      <c r="B3" s="55"/>
      <c r="C3" s="97"/>
      <c r="D3" s="97"/>
      <c r="E3" s="97"/>
    </row>
    <row r="4" spans="1:16" ht="15.75" x14ac:dyDescent="0.25">
      <c r="B4" s="14" t="s">
        <v>71</v>
      </c>
      <c r="C4" s="11" t="s">
        <v>72</v>
      </c>
      <c r="E4" s="3" t="s">
        <v>240</v>
      </c>
    </row>
    <row r="5" spans="1:16" x14ac:dyDescent="0.25">
      <c r="E5" s="3" t="s">
        <v>241</v>
      </c>
    </row>
    <row r="6" spans="1:16" ht="15.75" x14ac:dyDescent="0.25">
      <c r="B6" s="14" t="s">
        <v>74</v>
      </c>
      <c r="C6" s="11" t="s">
        <v>51</v>
      </c>
    </row>
    <row r="7" spans="1:16" ht="16.5" thickBot="1" x14ac:dyDescent="0.3">
      <c r="B7" s="14"/>
    </row>
    <row r="8" spans="1:16" s="15" customFormat="1" ht="18.75" x14ac:dyDescent="0.3">
      <c r="B8" s="44" t="s">
        <v>67</v>
      </c>
      <c r="C8" s="16"/>
      <c r="D8" s="16"/>
      <c r="E8" s="16"/>
      <c r="F8" s="17"/>
      <c r="K8" s="95"/>
      <c r="L8" s="95"/>
      <c r="M8" s="95"/>
      <c r="N8" s="95"/>
      <c r="O8" s="95"/>
      <c r="P8" s="95"/>
    </row>
    <row r="9" spans="1:16" s="15" customFormat="1" ht="15.75" x14ac:dyDescent="0.25">
      <c r="B9" s="18"/>
      <c r="C9" s="19" t="s">
        <v>60</v>
      </c>
      <c r="D9" s="19" t="s">
        <v>61</v>
      </c>
      <c r="E9" s="19" t="s">
        <v>64</v>
      </c>
      <c r="F9" s="20"/>
    </row>
    <row r="10" spans="1:16" s="15" customFormat="1" ht="15.75" x14ac:dyDescent="0.25">
      <c r="B10" s="18"/>
      <c r="C10" s="19">
        <v>2016</v>
      </c>
      <c r="D10" s="19">
        <v>2015</v>
      </c>
      <c r="E10" s="19">
        <v>2014</v>
      </c>
      <c r="F10" s="20"/>
    </row>
    <row r="11" spans="1:16" s="15" customFormat="1" ht="15.75" x14ac:dyDescent="0.25">
      <c r="B11" s="18"/>
      <c r="C11" s="19"/>
      <c r="D11" s="19"/>
      <c r="E11" s="19"/>
      <c r="F11" s="20"/>
    </row>
    <row r="12" spans="1:16" s="15" customFormat="1" ht="15.75" x14ac:dyDescent="0.25">
      <c r="B12" s="48" t="s">
        <v>68</v>
      </c>
      <c r="C12" s="19"/>
      <c r="D12" s="19"/>
      <c r="E12" s="46" t="s">
        <v>66</v>
      </c>
      <c r="F12" s="20"/>
    </row>
    <row r="13" spans="1:16" s="15" customFormat="1" ht="15.75" x14ac:dyDescent="0.25">
      <c r="B13" s="48" t="s">
        <v>65</v>
      </c>
      <c r="C13" s="46">
        <v>5</v>
      </c>
      <c r="D13" s="46">
        <v>4</v>
      </c>
      <c r="E13" s="46">
        <v>3</v>
      </c>
      <c r="F13" s="20"/>
    </row>
    <row r="14" spans="1:16" s="15" customFormat="1" ht="15.75" x14ac:dyDescent="0.25">
      <c r="B14" s="21" t="s">
        <v>62</v>
      </c>
      <c r="C14" s="47">
        <v>5</v>
      </c>
      <c r="D14" s="47">
        <v>4</v>
      </c>
      <c r="E14" s="47">
        <v>3</v>
      </c>
      <c r="F14" s="20"/>
    </row>
    <row r="15" spans="1:16" ht="18.600000000000001" customHeight="1" x14ac:dyDescent="0.25">
      <c r="A15" s="15"/>
      <c r="B15" s="22"/>
      <c r="C15" s="12"/>
      <c r="D15" s="12"/>
      <c r="F15" s="23"/>
      <c r="G15" s="12"/>
    </row>
    <row r="16" spans="1:16" ht="27.95" customHeight="1" x14ac:dyDescent="0.25">
      <c r="A16" s="15"/>
      <c r="B16" s="49" t="s">
        <v>25</v>
      </c>
      <c r="C16" s="50">
        <v>2</v>
      </c>
      <c r="D16" s="46">
        <v>2</v>
      </c>
      <c r="E16" s="46">
        <v>1</v>
      </c>
      <c r="F16" s="23"/>
      <c r="G16" s="15"/>
      <c r="K16" s="96"/>
      <c r="M16" s="96"/>
      <c r="P16" s="96"/>
    </row>
    <row r="17" spans="1:7" ht="15.75" x14ac:dyDescent="0.25">
      <c r="A17" s="15"/>
      <c r="B17" s="21" t="s">
        <v>62</v>
      </c>
      <c r="C17" s="47">
        <v>3</v>
      </c>
      <c r="D17" s="47">
        <v>3</v>
      </c>
      <c r="E17" s="47">
        <v>2</v>
      </c>
      <c r="F17" s="23"/>
      <c r="G17" s="15"/>
    </row>
    <row r="18" spans="1:7" ht="15.75" x14ac:dyDescent="0.25">
      <c r="A18" s="15"/>
      <c r="B18" s="21"/>
      <c r="C18" s="13"/>
      <c r="D18" s="13"/>
      <c r="E18" s="13"/>
      <c r="F18" s="23"/>
      <c r="G18" s="15"/>
    </row>
    <row r="19" spans="1:7" ht="30" x14ac:dyDescent="0.25">
      <c r="B19" s="49" t="s">
        <v>63</v>
      </c>
      <c r="C19" s="51">
        <v>40000</v>
      </c>
      <c r="D19" s="51">
        <v>40000</v>
      </c>
      <c r="E19" s="51">
        <v>20000</v>
      </c>
      <c r="F19" s="24"/>
    </row>
    <row r="20" spans="1:7" s="25" customFormat="1" ht="15.75" x14ac:dyDescent="0.25">
      <c r="B20" s="26" t="s">
        <v>62</v>
      </c>
      <c r="C20" s="65">
        <f>C17*2000*12*1.17</f>
        <v>84240</v>
      </c>
      <c r="D20" s="65">
        <f t="shared" ref="D20:E20" si="0">D17*2000*12*1.17</f>
        <v>84240</v>
      </c>
      <c r="E20" s="65">
        <f t="shared" si="0"/>
        <v>56160</v>
      </c>
      <c r="F20" s="27"/>
    </row>
    <row r="21" spans="1:7" ht="15.75" thickBot="1" x14ac:dyDescent="0.3">
      <c r="A21" s="15"/>
      <c r="B21" s="28"/>
      <c r="C21" s="29"/>
      <c r="D21" s="29"/>
      <c r="E21" s="29"/>
      <c r="F21" s="30"/>
      <c r="G21" s="15"/>
    </row>
    <row r="22" spans="1:7" x14ac:dyDescent="0.25">
      <c r="A22" s="15"/>
      <c r="B22" s="15"/>
      <c r="C22" s="31"/>
      <c r="D22" s="31"/>
      <c r="E22" s="31"/>
      <c r="F22" s="31"/>
      <c r="G22" s="15"/>
    </row>
    <row r="23" spans="1:7" x14ac:dyDescent="0.25">
      <c r="A23" s="15"/>
      <c r="B23" s="15"/>
      <c r="C23" s="31"/>
      <c r="D23" s="31"/>
      <c r="E23" s="31"/>
      <c r="F23" s="31"/>
      <c r="G23" s="15"/>
    </row>
    <row r="24" spans="1:7" ht="15.75" thickBot="1" x14ac:dyDescent="0.3">
      <c r="A24" s="15"/>
      <c r="B24" s="15"/>
      <c r="C24" s="31"/>
      <c r="D24" s="31"/>
      <c r="E24" s="31"/>
      <c r="F24" s="31"/>
      <c r="G24" s="15"/>
    </row>
    <row r="25" spans="1:7" ht="21" x14ac:dyDescent="0.35">
      <c r="A25" s="15"/>
      <c r="B25" s="45" t="s">
        <v>69</v>
      </c>
      <c r="C25" s="32"/>
      <c r="D25" s="32"/>
      <c r="E25" s="32"/>
      <c r="F25" s="33"/>
      <c r="G25" s="15"/>
    </row>
    <row r="26" spans="1:7" s="15" customFormat="1" ht="15.75" x14ac:dyDescent="0.25">
      <c r="B26" s="18"/>
      <c r="C26" s="19" t="s">
        <v>60</v>
      </c>
      <c r="D26" s="19" t="s">
        <v>61</v>
      </c>
      <c r="E26" s="19" t="s">
        <v>64</v>
      </c>
      <c r="F26" s="20"/>
    </row>
    <row r="27" spans="1:7" x14ac:dyDescent="0.25">
      <c r="B27" s="34"/>
      <c r="C27" s="19">
        <v>2016</v>
      </c>
      <c r="D27" s="19">
        <v>2015</v>
      </c>
      <c r="E27" s="19">
        <v>2014</v>
      </c>
      <c r="F27" s="35"/>
    </row>
    <row r="28" spans="1:7" x14ac:dyDescent="0.25">
      <c r="B28" s="34"/>
      <c r="C28" s="36"/>
      <c r="D28" s="36"/>
      <c r="E28" s="36"/>
      <c r="F28" s="35"/>
    </row>
    <row r="29" spans="1:7" ht="28.5" customHeight="1" x14ac:dyDescent="0.25">
      <c r="B29" s="52" t="s">
        <v>26</v>
      </c>
      <c r="C29" s="46">
        <v>5</v>
      </c>
      <c r="D29" s="46">
        <v>4</v>
      </c>
      <c r="E29" s="46">
        <v>2</v>
      </c>
      <c r="F29" s="35"/>
    </row>
    <row r="30" spans="1:7" s="43" customFormat="1" ht="15.75" x14ac:dyDescent="0.25">
      <c r="B30" s="26" t="s">
        <v>62</v>
      </c>
      <c r="C30" s="64">
        <v>5</v>
      </c>
      <c r="D30" s="64">
        <v>4</v>
      </c>
      <c r="E30" s="64">
        <v>3</v>
      </c>
      <c r="F30" s="63"/>
    </row>
    <row r="31" spans="1:7" x14ac:dyDescent="0.25">
      <c r="B31" s="34"/>
      <c r="C31" s="36"/>
      <c r="D31" s="36"/>
      <c r="E31" s="36"/>
      <c r="F31" s="35"/>
    </row>
    <row r="32" spans="1:7" ht="47.25" x14ac:dyDescent="0.25">
      <c r="B32" s="58" t="s">
        <v>92</v>
      </c>
      <c r="C32" s="72">
        <v>1</v>
      </c>
      <c r="D32" s="72">
        <v>1</v>
      </c>
      <c r="E32" s="72">
        <v>1</v>
      </c>
      <c r="F32" s="35"/>
    </row>
    <row r="33" spans="1:6" ht="15.75" x14ac:dyDescent="0.25">
      <c r="B33" s="26" t="s">
        <v>62</v>
      </c>
      <c r="C33" s="47">
        <v>4</v>
      </c>
      <c r="D33" s="47">
        <v>3</v>
      </c>
      <c r="E33" s="47">
        <v>2</v>
      </c>
      <c r="F33" s="35"/>
    </row>
    <row r="34" spans="1:6" ht="15.75" x14ac:dyDescent="0.25">
      <c r="B34" s="37"/>
      <c r="C34" s="38"/>
      <c r="D34" s="38"/>
      <c r="E34" s="38"/>
      <c r="F34" s="35"/>
    </row>
    <row r="35" spans="1:6" ht="15.75" thickBot="1" x14ac:dyDescent="0.3">
      <c r="B35" s="28"/>
      <c r="C35" s="39"/>
      <c r="D35" s="39"/>
      <c r="E35" s="39"/>
      <c r="F35" s="40"/>
    </row>
    <row r="37" spans="1:6" ht="15.75" thickBot="1" x14ac:dyDescent="0.3"/>
    <row r="38" spans="1:6" s="15" customFormat="1" ht="21" x14ac:dyDescent="0.35">
      <c r="B38" s="45" t="s">
        <v>70</v>
      </c>
      <c r="C38" s="16"/>
      <c r="D38" s="16"/>
      <c r="E38" s="16"/>
      <c r="F38" s="17"/>
    </row>
    <row r="39" spans="1:6" s="15" customFormat="1" ht="15.75" x14ac:dyDescent="0.25">
      <c r="B39" s="18"/>
      <c r="C39" s="19" t="s">
        <v>60</v>
      </c>
      <c r="D39" s="19" t="s">
        <v>61</v>
      </c>
      <c r="E39" s="19" t="s">
        <v>64</v>
      </c>
      <c r="F39" s="20"/>
    </row>
    <row r="40" spans="1:6" x14ac:dyDescent="0.25">
      <c r="A40" s="15"/>
      <c r="B40" s="34"/>
      <c r="C40" s="19">
        <v>2016</v>
      </c>
      <c r="D40" s="19">
        <v>2015</v>
      </c>
      <c r="E40" s="19">
        <v>2014</v>
      </c>
      <c r="F40" s="23"/>
    </row>
    <row r="41" spans="1:6" x14ac:dyDescent="0.25">
      <c r="A41" s="15"/>
      <c r="B41" s="34"/>
      <c r="C41" s="19"/>
      <c r="D41" s="19"/>
      <c r="E41" s="19"/>
      <c r="F41" s="23"/>
    </row>
    <row r="42" spans="1:6" ht="31.5" x14ac:dyDescent="0.25">
      <c r="A42" s="15"/>
      <c r="B42" s="53" t="s">
        <v>28</v>
      </c>
      <c r="C42" s="46">
        <v>4</v>
      </c>
      <c r="D42" s="46">
        <v>2</v>
      </c>
      <c r="E42" s="46">
        <v>2</v>
      </c>
      <c r="F42" s="23"/>
    </row>
    <row r="43" spans="1:6" s="43" customFormat="1" ht="15.75" x14ac:dyDescent="0.25">
      <c r="A43" s="41"/>
      <c r="B43" s="26" t="s">
        <v>62</v>
      </c>
      <c r="C43" s="47">
        <v>5</v>
      </c>
      <c r="D43" s="47">
        <v>4</v>
      </c>
      <c r="E43" s="47">
        <v>3</v>
      </c>
      <c r="F43" s="42"/>
    </row>
    <row r="44" spans="1:6" s="43" customFormat="1" ht="15.75" x14ac:dyDescent="0.25">
      <c r="A44" s="41"/>
      <c r="B44" s="26"/>
      <c r="C44" s="13"/>
      <c r="D44" s="13"/>
      <c r="E44" s="13"/>
      <c r="F44" s="42"/>
    </row>
    <row r="45" spans="1:6" s="43" customFormat="1" ht="34.5" customHeight="1" x14ac:dyDescent="0.25">
      <c r="A45" s="41"/>
      <c r="B45" s="58" t="s">
        <v>29</v>
      </c>
      <c r="C45" s="72">
        <f>C42/C13*100</f>
        <v>80</v>
      </c>
      <c r="D45" s="72">
        <f t="shared" ref="D45:E45" si="1">D42/D13*100</f>
        <v>50</v>
      </c>
      <c r="E45" s="72">
        <f t="shared" si="1"/>
        <v>66.666666666666657</v>
      </c>
      <c r="F45" s="42"/>
    </row>
    <row r="46" spans="1:6" s="43" customFormat="1" ht="15.75" x14ac:dyDescent="0.25">
      <c r="A46" s="41"/>
      <c r="B46" s="26" t="s">
        <v>62</v>
      </c>
      <c r="C46" s="47">
        <v>100</v>
      </c>
      <c r="D46" s="47">
        <v>100</v>
      </c>
      <c r="E46" s="47">
        <v>100</v>
      </c>
      <c r="F46" s="42"/>
    </row>
    <row r="47" spans="1:6" s="43" customFormat="1" ht="15.75" x14ac:dyDescent="0.25">
      <c r="A47" s="41"/>
      <c r="B47" s="26"/>
      <c r="C47" s="13"/>
      <c r="D47" s="13"/>
      <c r="E47" s="13"/>
      <c r="F47" s="42"/>
    </row>
    <row r="48" spans="1:6" ht="15.75" thickBot="1" x14ac:dyDescent="0.3">
      <c r="A48" s="15"/>
      <c r="B48" s="28"/>
      <c r="C48" s="39"/>
      <c r="D48" s="39"/>
      <c r="E48" s="39"/>
      <c r="F48" s="30"/>
    </row>
    <row r="50" spans="2:6" ht="15.75" x14ac:dyDescent="0.25">
      <c r="B50" s="14" t="s">
        <v>229</v>
      </c>
      <c r="C50" s="11" t="s">
        <v>58</v>
      </c>
    </row>
    <row r="51" spans="2:6" ht="15.75" thickBot="1" x14ac:dyDescent="0.3"/>
    <row r="52" spans="2:6" ht="18.75" x14ac:dyDescent="0.3">
      <c r="B52" s="44" t="s">
        <v>230</v>
      </c>
      <c r="C52" s="16"/>
      <c r="D52" s="16"/>
      <c r="E52" s="16"/>
      <c r="F52" s="17"/>
    </row>
    <row r="53" spans="2:6" ht="15.75" x14ac:dyDescent="0.25">
      <c r="B53" s="18"/>
      <c r="C53" s="19" t="s">
        <v>60</v>
      </c>
      <c r="D53" s="19" t="s">
        <v>61</v>
      </c>
      <c r="E53" s="19" t="s">
        <v>64</v>
      </c>
      <c r="F53" s="20"/>
    </row>
    <row r="54" spans="2:6" ht="15.75" x14ac:dyDescent="0.25">
      <c r="B54" s="18"/>
      <c r="C54" s="19">
        <v>2016</v>
      </c>
      <c r="D54" s="19">
        <v>2015</v>
      </c>
      <c r="E54" s="19">
        <v>2014</v>
      </c>
      <c r="F54" s="20"/>
    </row>
    <row r="55" spans="2:6" ht="15.75" x14ac:dyDescent="0.25">
      <c r="B55" s="18"/>
      <c r="C55" s="19"/>
      <c r="D55" s="19"/>
      <c r="E55" s="19"/>
      <c r="F55" s="20"/>
    </row>
    <row r="56" spans="2:6" ht="15.75" x14ac:dyDescent="0.25">
      <c r="B56" s="48" t="s">
        <v>231</v>
      </c>
      <c r="C56" s="19"/>
      <c r="D56" s="19"/>
      <c r="E56" s="46" t="s">
        <v>233</v>
      </c>
      <c r="F56" s="20"/>
    </row>
    <row r="57" spans="2:6" ht="31.5" x14ac:dyDescent="0.25">
      <c r="B57" s="52" t="s">
        <v>232</v>
      </c>
      <c r="C57" s="46">
        <v>120</v>
      </c>
      <c r="D57" s="46">
        <v>100</v>
      </c>
      <c r="E57" s="46">
        <v>80</v>
      </c>
      <c r="F57" s="20"/>
    </row>
    <row r="58" spans="2:6" ht="15.75" x14ac:dyDescent="0.25">
      <c r="B58" s="21" t="s">
        <v>62</v>
      </c>
      <c r="C58" s="47">
        <v>100</v>
      </c>
      <c r="D58" s="47">
        <v>90</v>
      </c>
      <c r="E58" s="47">
        <v>80</v>
      </c>
      <c r="F58" s="20"/>
    </row>
    <row r="59" spans="2:6" x14ac:dyDescent="0.25">
      <c r="B59" s="22"/>
      <c r="C59" s="12"/>
      <c r="D59" s="12"/>
      <c r="F59" s="23"/>
    </row>
    <row r="60" spans="2:6" ht="30" x14ac:dyDescent="0.25">
      <c r="B60" s="49" t="s">
        <v>235</v>
      </c>
      <c r="C60" s="99">
        <f>C57*1500</f>
        <v>180000</v>
      </c>
      <c r="D60" s="99">
        <f t="shared" ref="D60:E60" si="2">D57*1500</f>
        <v>150000</v>
      </c>
      <c r="E60" s="99">
        <f t="shared" si="2"/>
        <v>120000</v>
      </c>
      <c r="F60" s="23"/>
    </row>
    <row r="61" spans="2:6" ht="15.75" x14ac:dyDescent="0.25">
      <c r="B61" s="21" t="s">
        <v>62</v>
      </c>
      <c r="C61" s="47">
        <f>C58*1500</f>
        <v>150000</v>
      </c>
      <c r="D61" s="47">
        <f t="shared" ref="D61:E61" si="3">D58*1500</f>
        <v>135000</v>
      </c>
      <c r="E61" s="47">
        <f t="shared" si="3"/>
        <v>120000</v>
      </c>
      <c r="F61" s="23"/>
    </row>
    <row r="62" spans="2:6" ht="15.75" x14ac:dyDescent="0.25">
      <c r="B62" s="21"/>
      <c r="C62" s="13"/>
      <c r="D62" s="13"/>
      <c r="E62" s="13"/>
      <c r="F62" s="23"/>
    </row>
    <row r="63" spans="2:6" ht="30" x14ac:dyDescent="0.25">
      <c r="B63" s="49" t="s">
        <v>234</v>
      </c>
      <c r="C63" s="51">
        <f>C57*500</f>
        <v>60000</v>
      </c>
      <c r="D63" s="51">
        <f t="shared" ref="D63:E63" si="4">D57*500</f>
        <v>50000</v>
      </c>
      <c r="E63" s="51">
        <f t="shared" si="4"/>
        <v>40000</v>
      </c>
      <c r="F63" s="24"/>
    </row>
    <row r="64" spans="2:6" ht="15.75" x14ac:dyDescent="0.25">
      <c r="B64" s="26" t="s">
        <v>62</v>
      </c>
      <c r="C64" s="65">
        <f>C58*500</f>
        <v>50000</v>
      </c>
      <c r="D64" s="65">
        <f t="shared" ref="D64:E64" si="5">D58*500</f>
        <v>45000</v>
      </c>
      <c r="E64" s="65">
        <f t="shared" si="5"/>
        <v>40000</v>
      </c>
      <c r="F64" s="27"/>
    </row>
    <row r="65" spans="2:6" ht="15.75" thickBot="1" x14ac:dyDescent="0.3">
      <c r="B65" s="28"/>
      <c r="C65" s="29"/>
      <c r="D65" s="29"/>
      <c r="E65" s="29"/>
      <c r="F65" s="30"/>
    </row>
    <row r="66" spans="2:6" x14ac:dyDescent="0.25">
      <c r="B66" s="15"/>
      <c r="C66" s="31"/>
      <c r="D66" s="31"/>
      <c r="E66" s="31"/>
      <c r="F66" s="31"/>
    </row>
    <row r="67" spans="2:6" x14ac:dyDescent="0.25">
      <c r="B67" s="15"/>
      <c r="C67" s="31"/>
      <c r="D67" s="31"/>
      <c r="E67" s="31"/>
      <c r="F67" s="31"/>
    </row>
    <row r="68" spans="2:6" ht="15.75" thickBot="1" x14ac:dyDescent="0.3">
      <c r="B68" s="15"/>
      <c r="C68" s="31"/>
      <c r="D68" s="31"/>
      <c r="E68" s="31"/>
      <c r="F68" s="31"/>
    </row>
    <row r="69" spans="2:6" ht="21" x14ac:dyDescent="0.35">
      <c r="B69" s="45" t="s">
        <v>236</v>
      </c>
      <c r="C69" s="32"/>
      <c r="D69" s="32"/>
      <c r="E69" s="32"/>
      <c r="F69" s="33"/>
    </row>
    <row r="70" spans="2:6" ht="15.75" x14ac:dyDescent="0.25">
      <c r="B70" s="18"/>
      <c r="C70" s="19" t="s">
        <v>60</v>
      </c>
      <c r="D70" s="19" t="s">
        <v>61</v>
      </c>
      <c r="E70" s="19" t="s">
        <v>64</v>
      </c>
      <c r="F70" s="20"/>
    </row>
    <row r="71" spans="2:6" x14ac:dyDescent="0.25">
      <c r="B71" s="34"/>
      <c r="C71" s="19">
        <v>2016</v>
      </c>
      <c r="D71" s="19">
        <v>2015</v>
      </c>
      <c r="E71" s="19">
        <v>2014</v>
      </c>
      <c r="F71" s="35"/>
    </row>
    <row r="72" spans="2:6" x14ac:dyDescent="0.25">
      <c r="B72" s="34"/>
      <c r="C72" s="36"/>
      <c r="D72" s="36"/>
      <c r="E72" s="36"/>
      <c r="F72" s="35"/>
    </row>
    <row r="73" spans="2:6" ht="47.25" x14ac:dyDescent="0.25">
      <c r="B73" s="52" t="s">
        <v>217</v>
      </c>
      <c r="C73" s="99">
        <v>3</v>
      </c>
      <c r="D73" s="46">
        <v>2</v>
      </c>
      <c r="E73" s="46">
        <v>2</v>
      </c>
      <c r="F73" s="35"/>
    </row>
    <row r="74" spans="2:6" ht="15.75" x14ac:dyDescent="0.25">
      <c r="B74" s="26" t="s">
        <v>62</v>
      </c>
      <c r="C74" s="64">
        <v>3</v>
      </c>
      <c r="D74" s="64">
        <v>3</v>
      </c>
      <c r="E74" s="64">
        <v>3</v>
      </c>
      <c r="F74" s="63"/>
    </row>
    <row r="75" spans="2:6" x14ac:dyDescent="0.25">
      <c r="B75" s="34"/>
      <c r="C75" s="36"/>
      <c r="D75" s="36"/>
      <c r="E75" s="36"/>
      <c r="F75" s="35"/>
    </row>
    <row r="76" spans="2:6" ht="47.25" x14ac:dyDescent="0.25">
      <c r="B76" s="58" t="s">
        <v>218</v>
      </c>
      <c r="C76" s="72">
        <v>100</v>
      </c>
      <c r="D76" s="72">
        <v>100</v>
      </c>
      <c r="E76" s="72">
        <v>100</v>
      </c>
      <c r="F76" s="35"/>
    </row>
    <row r="77" spans="2:6" ht="15.75" x14ac:dyDescent="0.25">
      <c r="B77" s="26" t="s">
        <v>62</v>
      </c>
      <c r="C77" s="47">
        <v>100</v>
      </c>
      <c r="D77" s="47">
        <v>100</v>
      </c>
      <c r="E77" s="47">
        <v>100</v>
      </c>
      <c r="F77" s="35"/>
    </row>
    <row r="78" spans="2:6" ht="15.75" x14ac:dyDescent="0.25">
      <c r="B78" s="37"/>
      <c r="C78" s="38"/>
      <c r="D78" s="38"/>
      <c r="E78" s="38"/>
      <c r="F78" s="35"/>
    </row>
    <row r="79" spans="2:6" ht="15.75" thickBot="1" x14ac:dyDescent="0.3">
      <c r="B79" s="28"/>
      <c r="C79" s="39"/>
      <c r="D79" s="39"/>
      <c r="E79" s="39"/>
      <c r="F79" s="40"/>
    </row>
    <row r="81" spans="2:6" ht="15.75" thickBot="1" x14ac:dyDescent="0.3"/>
    <row r="82" spans="2:6" ht="21" x14ac:dyDescent="0.35">
      <c r="B82" s="45" t="s">
        <v>70</v>
      </c>
      <c r="C82" s="16"/>
      <c r="D82" s="16"/>
      <c r="E82" s="16"/>
      <c r="F82" s="17"/>
    </row>
    <row r="83" spans="2:6" ht="15.75" x14ac:dyDescent="0.25">
      <c r="B83" s="18"/>
      <c r="C83" s="19" t="s">
        <v>60</v>
      </c>
      <c r="D83" s="19" t="s">
        <v>61</v>
      </c>
      <c r="E83" s="19" t="s">
        <v>64</v>
      </c>
      <c r="F83" s="20"/>
    </row>
    <row r="84" spans="2:6" x14ac:dyDescent="0.25">
      <c r="B84" s="34"/>
      <c r="C84" s="19">
        <v>2016</v>
      </c>
      <c r="D84" s="19">
        <v>2015</v>
      </c>
      <c r="E84" s="19">
        <v>2014</v>
      </c>
      <c r="F84" s="23"/>
    </row>
    <row r="85" spans="2:6" x14ac:dyDescent="0.25">
      <c r="B85" s="34"/>
      <c r="C85" s="19"/>
      <c r="D85" s="19"/>
      <c r="E85" s="19"/>
      <c r="F85" s="23"/>
    </row>
    <row r="86" spans="2:6" ht="31.5" x14ac:dyDescent="0.25">
      <c r="B86" s="53" t="s">
        <v>237</v>
      </c>
      <c r="C86" s="99">
        <f>C57*100*(C89/100)</f>
        <v>9600</v>
      </c>
      <c r="D86" s="99">
        <v>8000</v>
      </c>
      <c r="E86" s="99">
        <v>5000</v>
      </c>
      <c r="F86" s="23"/>
    </row>
    <row r="87" spans="2:6" ht="15.75" x14ac:dyDescent="0.25">
      <c r="B87" s="26" t="s">
        <v>62</v>
      </c>
      <c r="C87" s="64">
        <f>C58*100*(C90/100)</f>
        <v>7000</v>
      </c>
      <c r="D87" s="64">
        <v>6000</v>
      </c>
      <c r="E87" s="64">
        <v>5000</v>
      </c>
      <c r="F87" s="42"/>
    </row>
    <row r="88" spans="2:6" ht="15.75" x14ac:dyDescent="0.25">
      <c r="B88" s="26"/>
      <c r="C88" s="13"/>
      <c r="D88" s="13"/>
      <c r="E88" s="13"/>
      <c r="F88" s="42"/>
    </row>
    <row r="89" spans="2:6" ht="31.5" x14ac:dyDescent="0.25">
      <c r="B89" s="58" t="s">
        <v>238</v>
      </c>
      <c r="C89" s="72">
        <v>80</v>
      </c>
      <c r="D89" s="72">
        <v>85</v>
      </c>
      <c r="E89" s="72">
        <v>70</v>
      </c>
      <c r="F89" s="42"/>
    </row>
    <row r="90" spans="2:6" ht="15.75" x14ac:dyDescent="0.25">
      <c r="B90" s="26" t="s">
        <v>62</v>
      </c>
      <c r="C90" s="47">
        <v>70</v>
      </c>
      <c r="D90" s="47">
        <v>60</v>
      </c>
      <c r="E90" s="47">
        <v>60</v>
      </c>
      <c r="F90" s="42"/>
    </row>
    <row r="91" spans="2:6" ht="15.75" x14ac:dyDescent="0.25">
      <c r="B91" s="26"/>
      <c r="C91" s="13"/>
      <c r="D91" s="13"/>
      <c r="E91" s="13"/>
      <c r="F91" s="42"/>
    </row>
    <row r="92" spans="2:6" ht="15.75" thickBot="1" x14ac:dyDescent="0.3">
      <c r="B92" s="28"/>
      <c r="C92" s="39"/>
      <c r="D92" s="39"/>
      <c r="E92" s="39"/>
      <c r="F92" s="30"/>
    </row>
  </sheetData>
  <sheetProtection selectLockedCells="1"/>
  <protectedRanges>
    <protectedRange sqref="C4 C6 B12:B13 B8 E12:E14 C17 C20 B29 B32 B25 B38 B42 B56:B57 B52 E56:E58 C61 C64 B73 B76 B69 B82 B86 C50 B19:C19 B16:C16 C13:D14 D16:E17 C29:E30 C32:E33 B63:C63 B60:C60 C57:D58 C76:E77 C73:E74 D19:E20 D60:E61 D63:E64" name="Range1"/>
  </protectedRanges>
  <mergeCells count="1">
    <mergeCell ref="B2:E2"/>
  </mergeCells>
  <conditionalFormatting sqref="B11">
    <cfRule type="expression" priority="3">
      <formula>#REF!</formula>
    </cfRule>
    <cfRule type="iconSet" priority="4">
      <iconSet>
        <cfvo type="percent" val="0"/>
        <cfvo type="percent" val="33"/>
        <cfvo type="percent" val="67"/>
      </iconSet>
    </cfRule>
  </conditionalFormatting>
  <conditionalFormatting sqref="B55">
    <cfRule type="expression" priority="1">
      <formula>#REF!</formula>
    </cfRule>
    <cfRule type="iconSet" priority="2">
      <iconSet>
        <cfvo type="percent" val="0"/>
        <cfvo type="percent" val="33"/>
        <cfvo type="percent" val="67"/>
      </iconSet>
    </cfRule>
  </conditionalFormatting>
  <conditionalFormatting sqref="B10">
    <cfRule type="iconSet" priority="5">
      <iconSet iconSet="3TrafficLights2">
        <cfvo type="percent" val="0"/>
        <cfvo type="percent" val="10"/>
        <cfvo type="percent" val="20"/>
      </iconSet>
    </cfRule>
    <cfRule type="expression" priority="6">
      <formula>$E$13/$E$14</formula>
    </cfRule>
    <cfRule type="expression" priority="7">
      <formula>$E$13/$E$14</formula>
    </cfRule>
  </conditionalFormatting>
  <conditionalFormatting sqref="B54">
    <cfRule type="iconSet" priority="8">
      <iconSet iconSet="3TrafficLights2">
        <cfvo type="percent" val="0"/>
        <cfvo type="percent" val="10"/>
        <cfvo type="percent" val="20"/>
      </iconSet>
    </cfRule>
    <cfRule type="expression" priority="9">
      <formula>$E$13/$E$14</formula>
    </cfRule>
    <cfRule type="expression" priority="10">
      <formula>$E$13/$E$14</formula>
    </cfRule>
  </conditionalFormatting>
  <pageMargins left="0.7" right="0.7" top="0.75" bottom="0.75" header="0.3" footer="0.3"/>
  <pageSetup paperSize="9"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Sheet5!$A$1:$H$1</xm:f>
          </x14:formula1>
          <xm:sqref>C6 C50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U40"/>
  <sheetViews>
    <sheetView zoomScale="93" zoomScaleNormal="93" workbookViewId="0">
      <selection activeCell="T19" sqref="T19"/>
    </sheetView>
  </sheetViews>
  <sheetFormatPr defaultColWidth="8.5703125" defaultRowHeight="15" x14ac:dyDescent="0.25"/>
  <cols>
    <col min="1" max="1" width="6.5703125" style="1" customWidth="1"/>
    <col min="2" max="2" width="14.85546875" style="1" customWidth="1"/>
    <col min="3" max="6" width="8.5703125" style="1"/>
    <col min="7" max="7" width="5" style="1" customWidth="1"/>
    <col min="8" max="8" width="6.5703125" style="1" customWidth="1"/>
    <col min="9" max="9" width="8.5703125" style="1"/>
    <col min="10" max="10" width="4.28515625" style="1" customWidth="1"/>
    <col min="11" max="11" width="13.85546875" style="1" customWidth="1"/>
    <col min="12" max="14" width="8.5703125" style="1"/>
    <col min="15" max="15" width="5.85546875" style="1" customWidth="1"/>
    <col min="16" max="16" width="12.140625" style="1" bestFit="1" customWidth="1"/>
    <col min="17" max="16384" width="8.5703125" style="1"/>
  </cols>
  <sheetData>
    <row r="1" spans="1:21" s="62" customFormat="1" ht="21" x14ac:dyDescent="0.35">
      <c r="A1" s="61" t="str">
        <f>CONCATENATE('Input Sheet (1b)'!C4, "'s Multi-Year Social Value Dashboard")</f>
        <v>Absolutely Social's Multi-Year Social Value Dashboard</v>
      </c>
      <c r="I1" s="74" t="s">
        <v>75</v>
      </c>
      <c r="J1" s="75">
        <v>1.1000000000000001</v>
      </c>
      <c r="K1" s="74" t="s">
        <v>78</v>
      </c>
    </row>
    <row r="2" spans="1:21" x14ac:dyDescent="0.25">
      <c r="I2" s="74"/>
      <c r="J2" s="75">
        <v>0.95</v>
      </c>
      <c r="K2" s="74" t="s">
        <v>76</v>
      </c>
    </row>
    <row r="3" spans="1:21" x14ac:dyDescent="0.25">
      <c r="I3" s="74"/>
      <c r="J3" s="75">
        <v>0.85</v>
      </c>
      <c r="K3" s="74" t="s">
        <v>77</v>
      </c>
    </row>
    <row r="4" spans="1:21" ht="18.75" x14ac:dyDescent="0.3">
      <c r="A4" s="57" t="str">
        <f>'Input Sheet (1b)'!B8</f>
        <v>Outcome: Improve Employment Opportunities</v>
      </c>
      <c r="I4" s="73"/>
    </row>
    <row r="5" spans="1:21" s="71" customFormat="1" ht="30" customHeight="1" x14ac:dyDescent="0.25">
      <c r="A5" s="68">
        <f>'Input Sheet (1b)'!C13/'Input Sheet (1b)'!C14</f>
        <v>1</v>
      </c>
      <c r="B5" s="116" t="str">
        <f>'Input Sheet (1b)'!$B$13</f>
        <v>Number of employment opportunities</v>
      </c>
      <c r="C5" s="117"/>
      <c r="D5" s="117"/>
      <c r="E5" s="117"/>
      <c r="F5" s="117"/>
      <c r="G5" s="70"/>
      <c r="H5" s="68">
        <f>'Input Sheet (1b)'!C16/'Input Sheet (1b)'!C17</f>
        <v>0.66666666666666663</v>
      </c>
      <c r="I5" s="116" t="str">
        <f>'Input Sheet (1b)'!B16</f>
        <v>Number of beneficiaries provided with employment opportunities in last 12 months</v>
      </c>
      <c r="J5" s="117"/>
      <c r="K5" s="117"/>
      <c r="L5" s="117"/>
      <c r="M5" s="117"/>
      <c r="N5" s="117"/>
      <c r="O5" s="68">
        <f>'Input Sheet (1b)'!C19/'Input Sheet (1b)'!C20</f>
        <v>0.47483380816714149</v>
      </c>
      <c r="P5" s="116" t="str">
        <f>'Input Sheet (1b)'!B19</f>
        <v xml:space="preserve">Dollar value of employment positions for beneficiaries 
(eg the total income of the beneficiaries in last 12 months) </v>
      </c>
      <c r="Q5" s="117"/>
      <c r="R5" s="117"/>
      <c r="S5" s="117"/>
      <c r="T5" s="117"/>
      <c r="U5" s="117"/>
    </row>
    <row r="6" spans="1:21" s="2" customFormat="1" x14ac:dyDescent="0.25">
      <c r="C6" s="124" t="str">
        <f>'Input Sheet (1b)'!E12</f>
        <v>Full Time</v>
      </c>
      <c r="D6" s="121"/>
      <c r="E6" s="121"/>
      <c r="F6" s="121"/>
      <c r="G6" s="121"/>
      <c r="H6" s="121"/>
    </row>
    <row r="7" spans="1:21" s="2" customFormat="1" x14ac:dyDescent="0.25"/>
    <row r="8" spans="1:21" x14ac:dyDescent="0.25">
      <c r="B8" s="2"/>
      <c r="C8" s="2"/>
    </row>
    <row r="9" spans="1:21" x14ac:dyDescent="0.25">
      <c r="B9" s="2"/>
      <c r="C9" s="2"/>
    </row>
    <row r="10" spans="1:21" x14ac:dyDescent="0.25">
      <c r="B10" s="2"/>
      <c r="C10" s="2"/>
    </row>
    <row r="11" spans="1:21" x14ac:dyDescent="0.25">
      <c r="B11" s="2"/>
      <c r="C11" s="2"/>
    </row>
    <row r="12" spans="1:21" x14ac:dyDescent="0.25">
      <c r="B12" s="2"/>
      <c r="C12" s="2"/>
    </row>
    <row r="13" spans="1:21" x14ac:dyDescent="0.25">
      <c r="B13" s="2"/>
      <c r="C13" s="2"/>
    </row>
    <row r="14" spans="1:21" x14ac:dyDescent="0.25">
      <c r="B14" s="2"/>
      <c r="C14" s="2"/>
    </row>
    <row r="15" spans="1:21" s="2" customFormat="1" x14ac:dyDescent="0.25"/>
    <row r="19" spans="1:13" ht="18.75" x14ac:dyDescent="0.3">
      <c r="A19" s="57" t="str">
        <f>'Input Sheet (1b)'!B25</f>
        <v>Outcome: Increase Security of Income</v>
      </c>
    </row>
    <row r="20" spans="1:13" ht="18.75" x14ac:dyDescent="0.3">
      <c r="A20" s="57"/>
    </row>
    <row r="21" spans="1:13" s="69" customFormat="1" ht="47.1" customHeight="1" x14ac:dyDescent="0.25">
      <c r="A21" s="68">
        <f>'Input Sheet (1b)'!C29/'Input Sheet (1b)'!C30</f>
        <v>1</v>
      </c>
      <c r="B21" s="118" t="str">
        <f>'Input Sheet (1b)'!B29</f>
        <v>Number of beneficiaries with a higher income/disposable income level compared to previous period</v>
      </c>
      <c r="C21" s="118"/>
      <c r="D21" s="118"/>
      <c r="E21" s="118"/>
      <c r="H21" s="68">
        <f>'Input Sheet (1b)'!C32/'Input Sheet (1b)'!C33</f>
        <v>0.25</v>
      </c>
      <c r="I21" s="118" t="str">
        <f>'Input Sheet (1b)'!B32</f>
        <v>Number of members in beneficiaries' families or other related parties that benefit from increase in income/disposable income</v>
      </c>
      <c r="J21" s="119"/>
      <c r="K21" s="119"/>
      <c r="L21" s="119"/>
      <c r="M21" s="119"/>
    </row>
    <row r="22" spans="1:13" x14ac:dyDescent="0.25">
      <c r="B22" s="2"/>
    </row>
    <row r="23" spans="1:13" x14ac:dyDescent="0.25">
      <c r="B23" s="2"/>
    </row>
    <row r="24" spans="1:13" x14ac:dyDescent="0.25">
      <c r="B24" s="2"/>
    </row>
    <row r="25" spans="1:13" x14ac:dyDescent="0.25">
      <c r="B25" s="2"/>
    </row>
    <row r="38" spans="1:15" ht="18.75" x14ac:dyDescent="0.3">
      <c r="A38" s="57" t="str">
        <f>'Input Sheet (1b)'!B38</f>
        <v>Outcome: Improve Well Being</v>
      </c>
    </row>
    <row r="39" spans="1:15" s="59" customFormat="1" ht="14.45" customHeight="1" x14ac:dyDescent="0.25">
      <c r="B39" s="120"/>
      <c r="C39" s="122"/>
      <c r="D39" s="122"/>
      <c r="E39" s="122"/>
      <c r="F39" s="122"/>
      <c r="G39" s="122"/>
      <c r="H39" s="122"/>
      <c r="I39" s="120"/>
      <c r="J39" s="123"/>
      <c r="K39" s="123"/>
      <c r="L39" s="123"/>
      <c r="M39" s="123"/>
      <c r="N39" s="123"/>
      <c r="O39" s="123"/>
    </row>
    <row r="40" spans="1:15" s="59" customFormat="1" ht="30.6" customHeight="1" x14ac:dyDescent="0.25">
      <c r="A40" s="68">
        <f>'Input Sheet (1b)'!C42/'Input Sheet (1b)'!C43</f>
        <v>0.8</v>
      </c>
      <c r="B40" s="120" t="str">
        <f>'Input Sheet (1b)'!B42</f>
        <v>Number of beneficiaries that have experienced a higher level of well being eg due to job satisfaction</v>
      </c>
      <c r="C40" s="121"/>
      <c r="D40" s="121"/>
      <c r="E40" s="121"/>
      <c r="F40" s="121"/>
      <c r="G40" s="98"/>
      <c r="H40" s="68">
        <f>'Input Sheet (1b)'!C45/'Input Sheet (1b)'!C46</f>
        <v>0.8</v>
      </c>
      <c r="I40" s="120" t="str">
        <f>'Input Sheet (1b)'!B45</f>
        <v>% of beneficiaries that have experienced a higher level of well being eg due to job satisfaction</v>
      </c>
      <c r="J40" s="121"/>
      <c r="K40" s="121"/>
      <c r="L40" s="121"/>
      <c r="M40" s="121"/>
      <c r="N40" s="98"/>
      <c r="O40" s="98"/>
    </row>
  </sheetData>
  <mergeCells count="10">
    <mergeCell ref="B40:F40"/>
    <mergeCell ref="I40:M40"/>
    <mergeCell ref="B5:F5"/>
    <mergeCell ref="I5:N5"/>
    <mergeCell ref="P5:U5"/>
    <mergeCell ref="C6:H6"/>
    <mergeCell ref="B21:E21"/>
    <mergeCell ref="I21:M21"/>
    <mergeCell ref="B39:H39"/>
    <mergeCell ref="I39:O39"/>
  </mergeCells>
  <conditionalFormatting sqref="A5">
    <cfRule type="iconSet" priority="9">
      <iconSet>
        <cfvo type="percent" val="0"/>
        <cfvo type="num" val="0.9"/>
        <cfvo type="num" val="1"/>
      </iconSet>
    </cfRule>
  </conditionalFormatting>
  <conditionalFormatting sqref="O5">
    <cfRule type="iconSet" priority="10">
      <iconSet>
        <cfvo type="percent" val="0"/>
        <cfvo type="num" val="0.9"/>
        <cfvo type="num" val="1"/>
      </iconSet>
    </cfRule>
  </conditionalFormatting>
  <conditionalFormatting sqref="A21">
    <cfRule type="iconSet" priority="8">
      <iconSet>
        <cfvo type="percent" val="0"/>
        <cfvo type="num" val="0.9"/>
        <cfvo type="num" val="1"/>
      </iconSet>
    </cfRule>
  </conditionalFormatting>
  <conditionalFormatting sqref="H21">
    <cfRule type="iconSet" priority="7">
      <iconSet>
        <cfvo type="percent" val="0"/>
        <cfvo type="num" val="0.9"/>
        <cfvo type="num" val="1"/>
      </iconSet>
    </cfRule>
  </conditionalFormatting>
  <conditionalFormatting sqref="A40">
    <cfRule type="iconSet" priority="1">
      <iconSet>
        <cfvo type="percent" val="0"/>
        <cfvo type="num" val="0.9"/>
        <cfvo type="num" val="1"/>
      </iconSet>
    </cfRule>
    <cfRule type="iconSet" priority="2">
      <iconSet iconSet="5Quarters">
        <cfvo type="percent" val="0"/>
        <cfvo type="num" val="0.4"/>
        <cfvo type="num" val="0.6"/>
        <cfvo type="num" val="0.8"/>
        <cfvo type="num" val="1"/>
      </iconSet>
    </cfRule>
  </conditionalFormatting>
  <conditionalFormatting sqref="H40">
    <cfRule type="iconSet" priority="5">
      <iconSet>
        <cfvo type="percent" val="0"/>
        <cfvo type="num" val="0.9"/>
        <cfvo type="num" val="1"/>
      </iconSet>
    </cfRule>
  </conditionalFormatting>
  <conditionalFormatting sqref="J1:J3">
    <cfRule type="iconSet" priority="4">
      <iconSet>
        <cfvo type="percent" val="0"/>
        <cfvo type="num" val="0.9"/>
        <cfvo type="num" val="1"/>
      </iconSet>
    </cfRule>
  </conditionalFormatting>
  <conditionalFormatting sqref="H5">
    <cfRule type="iconSet" priority="3">
      <iconSet>
        <cfvo type="percent" val="0"/>
        <cfvo type="num" val="0.9"/>
        <cfvo type="num" val="1"/>
      </iconSet>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pageSetUpPr fitToPage="1"/>
  </sheetPr>
  <dimension ref="A1:P92"/>
  <sheetViews>
    <sheetView showGridLines="0" topLeftCell="B1" zoomScaleNormal="100" workbookViewId="0">
      <selection activeCell="E19" sqref="E19"/>
    </sheetView>
  </sheetViews>
  <sheetFormatPr defaultColWidth="8.5703125" defaultRowHeight="15" outlineLevelRow="1" x14ac:dyDescent="0.25"/>
  <cols>
    <col min="1" max="1" width="1.85546875" style="3" customWidth="1"/>
    <col min="2" max="2" width="59.140625" style="3" customWidth="1"/>
    <col min="3" max="3" width="23.28515625" style="3" customWidth="1"/>
    <col min="4" max="5" width="25.28515625" style="3" customWidth="1"/>
    <col min="6" max="6" width="7.5703125" style="3" customWidth="1"/>
    <col min="7" max="11" width="8.5703125" style="3"/>
    <col min="12" max="12" width="12.5703125" style="3" customWidth="1"/>
    <col min="13" max="16384" width="8.5703125" style="3"/>
  </cols>
  <sheetData>
    <row r="1" spans="1:16" ht="19.5" x14ac:dyDescent="0.4">
      <c r="B1" s="54" t="s">
        <v>247</v>
      </c>
    </row>
    <row r="2" spans="1:16" ht="75" customHeight="1" outlineLevel="1" x14ac:dyDescent="0.25">
      <c r="B2" s="114" t="s">
        <v>73</v>
      </c>
      <c r="C2" s="115"/>
      <c r="D2" s="115"/>
      <c r="E2" s="115"/>
    </row>
    <row r="3" spans="1:16" ht="24" customHeight="1" outlineLevel="1" x14ac:dyDescent="0.3">
      <c r="B3" s="55"/>
      <c r="C3" s="100"/>
      <c r="D3" s="100"/>
      <c r="E3" s="100"/>
    </row>
    <row r="4" spans="1:16" ht="15.75" x14ac:dyDescent="0.25">
      <c r="B4" s="14" t="s">
        <v>71</v>
      </c>
      <c r="C4" s="11" t="s">
        <v>72</v>
      </c>
      <c r="E4" s="3" t="s">
        <v>240</v>
      </c>
    </row>
    <row r="5" spans="1:16" x14ac:dyDescent="0.25">
      <c r="E5" s="3" t="s">
        <v>241</v>
      </c>
    </row>
    <row r="6" spans="1:16" ht="15.75" x14ac:dyDescent="0.25">
      <c r="B6" s="14" t="s">
        <v>74</v>
      </c>
      <c r="C6" s="11" t="s">
        <v>51</v>
      </c>
    </row>
    <row r="7" spans="1:16" ht="16.5" thickBot="1" x14ac:dyDescent="0.3">
      <c r="B7" s="14"/>
    </row>
    <row r="8" spans="1:16" s="15" customFormat="1" ht="18.75" x14ac:dyDescent="0.3">
      <c r="B8" s="44" t="s">
        <v>67</v>
      </c>
      <c r="C8" s="16"/>
      <c r="D8" s="16"/>
      <c r="E8" s="16"/>
      <c r="F8" s="17"/>
      <c r="K8" s="95"/>
      <c r="L8" s="95"/>
      <c r="M8" s="95"/>
      <c r="N8" s="95"/>
      <c r="O8" s="95"/>
      <c r="P8" s="95"/>
    </row>
    <row r="9" spans="1:16" s="15" customFormat="1" ht="15.75" x14ac:dyDescent="0.25">
      <c r="B9" s="18"/>
      <c r="C9" s="19" t="s">
        <v>244</v>
      </c>
      <c r="D9" s="19" t="s">
        <v>242</v>
      </c>
      <c r="E9" s="19" t="s">
        <v>243</v>
      </c>
      <c r="F9" s="20"/>
    </row>
    <row r="10" spans="1:16" s="15" customFormat="1" ht="15.75" x14ac:dyDescent="0.25">
      <c r="B10" s="18"/>
      <c r="C10" s="19">
        <v>2018</v>
      </c>
      <c r="D10" s="19">
        <v>2017</v>
      </c>
      <c r="E10" s="19">
        <v>2016</v>
      </c>
      <c r="F10" s="20"/>
    </row>
    <row r="11" spans="1:16" s="15" customFormat="1" ht="15.75" x14ac:dyDescent="0.25">
      <c r="B11" s="18"/>
      <c r="C11" s="19"/>
      <c r="D11" s="19"/>
      <c r="E11" s="19"/>
      <c r="F11" s="20"/>
    </row>
    <row r="12" spans="1:16" s="15" customFormat="1" ht="15.75" x14ac:dyDescent="0.25">
      <c r="B12" s="18"/>
      <c r="C12" s="19"/>
      <c r="D12" s="19"/>
      <c r="E12" s="19"/>
      <c r="F12" s="20"/>
    </row>
    <row r="13" spans="1:16" s="15" customFormat="1" ht="15.75" x14ac:dyDescent="0.25">
      <c r="B13" s="48" t="s">
        <v>249</v>
      </c>
      <c r="C13" s="46"/>
      <c r="D13" s="46"/>
      <c r="E13" s="46">
        <v>3</v>
      </c>
      <c r="F13" s="20"/>
    </row>
    <row r="14" spans="1:16" s="15" customFormat="1" ht="15.75" x14ac:dyDescent="0.25">
      <c r="B14" s="21" t="s">
        <v>62</v>
      </c>
      <c r="C14" s="47">
        <v>5</v>
      </c>
      <c r="D14" s="47">
        <v>4</v>
      </c>
      <c r="E14" s="47">
        <v>3</v>
      </c>
      <c r="F14" s="20"/>
    </row>
    <row r="15" spans="1:16" ht="18.600000000000001" customHeight="1" x14ac:dyDescent="0.25">
      <c r="A15" s="15"/>
      <c r="B15" s="22"/>
      <c r="C15" s="12"/>
      <c r="D15" s="12"/>
      <c r="F15" s="23"/>
      <c r="G15" s="12"/>
    </row>
    <row r="16" spans="1:16" ht="27.95" customHeight="1" x14ac:dyDescent="0.25">
      <c r="A16" s="15"/>
      <c r="B16" s="49" t="s">
        <v>25</v>
      </c>
      <c r="C16" s="50"/>
      <c r="D16" s="46"/>
      <c r="E16" s="46">
        <v>1</v>
      </c>
      <c r="F16" s="23"/>
      <c r="G16" s="15"/>
      <c r="K16" s="96"/>
      <c r="M16" s="96"/>
      <c r="P16" s="96"/>
    </row>
    <row r="17" spans="1:7" ht="15.75" x14ac:dyDescent="0.25">
      <c r="A17" s="15"/>
      <c r="B17" s="21" t="s">
        <v>62</v>
      </c>
      <c r="C17" s="47">
        <v>3</v>
      </c>
      <c r="D17" s="47">
        <v>3</v>
      </c>
      <c r="E17" s="47">
        <v>2</v>
      </c>
      <c r="F17" s="23"/>
      <c r="G17" s="15"/>
    </row>
    <row r="18" spans="1:7" ht="15.75" x14ac:dyDescent="0.25">
      <c r="A18" s="15"/>
      <c r="B18" s="21"/>
      <c r="C18" s="13"/>
      <c r="D18" s="13"/>
      <c r="E18" s="13"/>
      <c r="F18" s="23"/>
      <c r="G18" s="15"/>
    </row>
    <row r="19" spans="1:7" ht="30" x14ac:dyDescent="0.25">
      <c r="B19" s="49" t="s">
        <v>63</v>
      </c>
      <c r="C19" s="51"/>
      <c r="D19" s="51"/>
      <c r="E19" s="51">
        <v>20000</v>
      </c>
      <c r="F19" s="24"/>
    </row>
    <row r="20" spans="1:7" s="25" customFormat="1" ht="15.75" x14ac:dyDescent="0.25">
      <c r="B20" s="26" t="s">
        <v>62</v>
      </c>
      <c r="C20" s="65">
        <f>C17*2000*12*1.17</f>
        <v>84240</v>
      </c>
      <c r="D20" s="65">
        <f t="shared" ref="D20:E20" si="0">D17*2000*12*1.17</f>
        <v>84240</v>
      </c>
      <c r="E20" s="65">
        <f t="shared" si="0"/>
        <v>56160</v>
      </c>
      <c r="F20" s="27"/>
    </row>
    <row r="21" spans="1:7" ht="15.75" thickBot="1" x14ac:dyDescent="0.3">
      <c r="A21" s="15"/>
      <c r="B21" s="28"/>
      <c r="C21" s="29"/>
      <c r="D21" s="29"/>
      <c r="E21" s="29"/>
      <c r="F21" s="30"/>
      <c r="G21" s="15"/>
    </row>
    <row r="22" spans="1:7" x14ac:dyDescent="0.25">
      <c r="A22" s="15"/>
      <c r="B22" s="15"/>
      <c r="C22" s="31"/>
      <c r="D22" s="31"/>
      <c r="E22" s="31"/>
      <c r="F22" s="31"/>
      <c r="G22" s="15"/>
    </row>
    <row r="23" spans="1:7" x14ac:dyDescent="0.25">
      <c r="A23" s="15"/>
      <c r="B23" s="15"/>
      <c r="C23" s="31"/>
      <c r="D23" s="31"/>
      <c r="E23" s="31"/>
      <c r="F23" s="31"/>
      <c r="G23" s="15"/>
    </row>
    <row r="24" spans="1:7" ht="15.75" thickBot="1" x14ac:dyDescent="0.3">
      <c r="A24" s="15"/>
      <c r="B24" s="15"/>
      <c r="C24" s="31"/>
      <c r="D24" s="31"/>
      <c r="E24" s="31"/>
      <c r="F24" s="31"/>
      <c r="G24" s="15"/>
    </row>
    <row r="25" spans="1:7" ht="21" x14ac:dyDescent="0.35">
      <c r="A25" s="15"/>
      <c r="B25" s="45" t="s">
        <v>69</v>
      </c>
      <c r="C25" s="32"/>
      <c r="D25" s="32"/>
      <c r="E25" s="32"/>
      <c r="F25" s="33"/>
      <c r="G25" s="15"/>
    </row>
    <row r="26" spans="1:7" s="15" customFormat="1" ht="15.75" x14ac:dyDescent="0.25">
      <c r="B26" s="18"/>
      <c r="C26" s="19" t="s">
        <v>244</v>
      </c>
      <c r="D26" s="19" t="s">
        <v>242</v>
      </c>
      <c r="E26" s="19" t="s">
        <v>243</v>
      </c>
      <c r="F26" s="20"/>
    </row>
    <row r="27" spans="1:7" x14ac:dyDescent="0.25">
      <c r="B27" s="34"/>
      <c r="C27" s="19">
        <v>2018</v>
      </c>
      <c r="D27" s="19">
        <v>2017</v>
      </c>
      <c r="E27" s="19">
        <v>2016</v>
      </c>
      <c r="F27" s="35"/>
    </row>
    <row r="28" spans="1:7" x14ac:dyDescent="0.25">
      <c r="B28" s="34"/>
      <c r="C28" s="36"/>
      <c r="D28" s="36"/>
      <c r="E28" s="36"/>
      <c r="F28" s="35"/>
    </row>
    <row r="29" spans="1:7" ht="28.5" customHeight="1" x14ac:dyDescent="0.25">
      <c r="B29" s="52" t="s">
        <v>26</v>
      </c>
      <c r="C29" s="46"/>
      <c r="D29" s="46"/>
      <c r="E29" s="46">
        <v>2</v>
      </c>
      <c r="F29" s="35"/>
    </row>
    <row r="30" spans="1:7" s="43" customFormat="1" ht="15.75" x14ac:dyDescent="0.25">
      <c r="B30" s="26" t="s">
        <v>62</v>
      </c>
      <c r="C30" s="64">
        <v>5</v>
      </c>
      <c r="D30" s="64">
        <v>4</v>
      </c>
      <c r="E30" s="64">
        <v>3</v>
      </c>
      <c r="F30" s="63"/>
    </row>
    <row r="31" spans="1:7" x14ac:dyDescent="0.25">
      <c r="B31" s="34"/>
      <c r="C31" s="36"/>
      <c r="D31" s="36"/>
      <c r="E31" s="36"/>
      <c r="F31" s="35"/>
    </row>
    <row r="32" spans="1:7" ht="47.25" x14ac:dyDescent="0.25">
      <c r="B32" s="58" t="s">
        <v>92</v>
      </c>
      <c r="C32" s="72"/>
      <c r="D32" s="72"/>
      <c r="E32" s="72">
        <v>1</v>
      </c>
      <c r="F32" s="35"/>
    </row>
    <row r="33" spans="1:6" ht="15.75" x14ac:dyDescent="0.25">
      <c r="B33" s="26" t="s">
        <v>62</v>
      </c>
      <c r="C33" s="47">
        <v>3</v>
      </c>
      <c r="D33" s="47">
        <v>3</v>
      </c>
      <c r="E33" s="47">
        <v>2</v>
      </c>
      <c r="F33" s="35"/>
    </row>
    <row r="34" spans="1:6" ht="15.75" x14ac:dyDescent="0.25">
      <c r="B34" s="37"/>
      <c r="C34" s="38"/>
      <c r="D34" s="38"/>
      <c r="E34" s="38"/>
      <c r="F34" s="35"/>
    </row>
    <row r="35" spans="1:6" ht="15.75" thickBot="1" x14ac:dyDescent="0.3">
      <c r="B35" s="28"/>
      <c r="C35" s="39"/>
      <c r="D35" s="39"/>
      <c r="E35" s="39"/>
      <c r="F35" s="40"/>
    </row>
    <row r="37" spans="1:6" ht="15.75" thickBot="1" x14ac:dyDescent="0.3"/>
    <row r="38" spans="1:6" s="15" customFormat="1" ht="21" x14ac:dyDescent="0.35">
      <c r="B38" s="45" t="s">
        <v>70</v>
      </c>
      <c r="C38" s="16"/>
      <c r="D38" s="16"/>
      <c r="E38" s="16"/>
      <c r="F38" s="17"/>
    </row>
    <row r="39" spans="1:6" s="15" customFormat="1" ht="15.75" x14ac:dyDescent="0.25">
      <c r="B39" s="18"/>
      <c r="C39" s="19" t="s">
        <v>244</v>
      </c>
      <c r="D39" s="19" t="s">
        <v>242</v>
      </c>
      <c r="E39" s="19" t="s">
        <v>243</v>
      </c>
      <c r="F39" s="20"/>
    </row>
    <row r="40" spans="1:6" x14ac:dyDescent="0.25">
      <c r="A40" s="15"/>
      <c r="B40" s="34"/>
      <c r="C40" s="19">
        <v>2018</v>
      </c>
      <c r="D40" s="19">
        <v>2017</v>
      </c>
      <c r="E40" s="19">
        <v>2016</v>
      </c>
      <c r="F40" s="23"/>
    </row>
    <row r="41" spans="1:6" x14ac:dyDescent="0.25">
      <c r="A41" s="15"/>
      <c r="B41" s="34"/>
      <c r="C41" s="19"/>
      <c r="D41" s="19"/>
      <c r="E41" s="19"/>
      <c r="F41" s="23"/>
    </row>
    <row r="42" spans="1:6" ht="31.5" x14ac:dyDescent="0.25">
      <c r="A42" s="15"/>
      <c r="B42" s="53" t="s">
        <v>28</v>
      </c>
      <c r="C42" s="46"/>
      <c r="D42" s="46"/>
      <c r="E42" s="46">
        <v>2</v>
      </c>
      <c r="F42" s="23"/>
    </row>
    <row r="43" spans="1:6" s="43" customFormat="1" ht="15.75" x14ac:dyDescent="0.25">
      <c r="A43" s="41"/>
      <c r="B43" s="26" t="s">
        <v>62</v>
      </c>
      <c r="C43" s="47">
        <v>3</v>
      </c>
      <c r="D43" s="47">
        <v>4</v>
      </c>
      <c r="E43" s="47">
        <v>3</v>
      </c>
      <c r="F43" s="42"/>
    </row>
    <row r="44" spans="1:6" s="43" customFormat="1" ht="15.75" x14ac:dyDescent="0.25">
      <c r="A44" s="41"/>
      <c r="B44" s="26"/>
      <c r="C44" s="13"/>
      <c r="D44" s="13"/>
      <c r="E44" s="13"/>
      <c r="F44" s="42"/>
    </row>
    <row r="45" spans="1:6" s="43" customFormat="1" ht="34.5" customHeight="1" x14ac:dyDescent="0.25">
      <c r="A45" s="41"/>
      <c r="B45" s="58" t="s">
        <v>29</v>
      </c>
      <c r="C45" s="72" t="e">
        <f t="shared" ref="C45:E45" si="1">C42/C13*100</f>
        <v>#DIV/0!</v>
      </c>
      <c r="D45" s="72" t="e">
        <f t="shared" si="1"/>
        <v>#DIV/0!</v>
      </c>
      <c r="E45" s="72">
        <f t="shared" si="1"/>
        <v>66.666666666666657</v>
      </c>
      <c r="F45" s="42"/>
    </row>
    <row r="46" spans="1:6" s="43" customFormat="1" ht="15.75" x14ac:dyDescent="0.25">
      <c r="A46" s="41"/>
      <c r="B46" s="26" t="s">
        <v>62</v>
      </c>
      <c r="C46" s="47">
        <v>100</v>
      </c>
      <c r="D46" s="47">
        <v>100</v>
      </c>
      <c r="E46" s="47">
        <v>50</v>
      </c>
      <c r="F46" s="42"/>
    </row>
    <row r="47" spans="1:6" s="43" customFormat="1" ht="15.75" x14ac:dyDescent="0.25">
      <c r="A47" s="41"/>
      <c r="B47" s="26"/>
      <c r="C47" s="13"/>
      <c r="D47" s="13"/>
      <c r="E47" s="13"/>
      <c r="F47" s="42"/>
    </row>
    <row r="48" spans="1:6" ht="15.75" thickBot="1" x14ac:dyDescent="0.3">
      <c r="A48" s="15"/>
      <c r="B48" s="28"/>
      <c r="C48" s="39"/>
      <c r="D48" s="39"/>
      <c r="E48" s="39"/>
      <c r="F48" s="30"/>
    </row>
    <row r="50" spans="2:6" ht="15.75" x14ac:dyDescent="0.25">
      <c r="B50" s="14" t="s">
        <v>229</v>
      </c>
      <c r="C50" s="11" t="s">
        <v>58</v>
      </c>
    </row>
    <row r="51" spans="2:6" ht="15.75" thickBot="1" x14ac:dyDescent="0.3"/>
    <row r="52" spans="2:6" ht="18.75" x14ac:dyDescent="0.3">
      <c r="B52" s="44" t="s">
        <v>230</v>
      </c>
      <c r="C52" s="16"/>
      <c r="D52" s="16"/>
      <c r="E52" s="16"/>
      <c r="F52" s="17"/>
    </row>
    <row r="53" spans="2:6" ht="15.75" x14ac:dyDescent="0.25">
      <c r="B53" s="18"/>
      <c r="C53" s="19" t="s">
        <v>244</v>
      </c>
      <c r="D53" s="19" t="s">
        <v>242</v>
      </c>
      <c r="E53" s="19" t="s">
        <v>243</v>
      </c>
      <c r="F53" s="20"/>
    </row>
    <row r="54" spans="2:6" ht="15.75" x14ac:dyDescent="0.25">
      <c r="B54" s="18"/>
      <c r="C54" s="19">
        <v>2018</v>
      </c>
      <c r="D54" s="19">
        <v>2017</v>
      </c>
      <c r="E54" s="19">
        <v>2016</v>
      </c>
      <c r="F54" s="20"/>
    </row>
    <row r="55" spans="2:6" ht="15.75" x14ac:dyDescent="0.25">
      <c r="B55" s="18"/>
      <c r="C55" s="19"/>
      <c r="D55" s="19"/>
      <c r="E55" s="19"/>
      <c r="F55" s="20"/>
    </row>
    <row r="56" spans="2:6" ht="15.75" x14ac:dyDescent="0.25">
      <c r="B56" s="48" t="s">
        <v>231</v>
      </c>
      <c r="C56" s="19"/>
      <c r="D56" s="19"/>
      <c r="E56" s="46" t="s">
        <v>233</v>
      </c>
      <c r="F56" s="20"/>
    </row>
    <row r="57" spans="2:6" ht="31.5" x14ac:dyDescent="0.25">
      <c r="B57" s="52" t="s">
        <v>232</v>
      </c>
      <c r="C57" s="46"/>
      <c r="D57" s="46"/>
      <c r="E57" s="46">
        <v>80</v>
      </c>
      <c r="F57" s="20"/>
    </row>
    <row r="58" spans="2:6" ht="15.75" x14ac:dyDescent="0.25">
      <c r="B58" s="21" t="s">
        <v>62</v>
      </c>
      <c r="C58" s="47">
        <v>100</v>
      </c>
      <c r="D58" s="47">
        <v>90</v>
      </c>
      <c r="E58" s="47">
        <v>80</v>
      </c>
      <c r="F58" s="20"/>
    </row>
    <row r="59" spans="2:6" x14ac:dyDescent="0.25">
      <c r="B59" s="22"/>
      <c r="C59" s="12"/>
      <c r="D59" s="12"/>
      <c r="F59" s="23"/>
    </row>
    <row r="60" spans="2:6" ht="30" x14ac:dyDescent="0.25">
      <c r="B60" s="49" t="s">
        <v>235</v>
      </c>
      <c r="C60" s="99">
        <f>C57*1500</f>
        <v>0</v>
      </c>
      <c r="D60" s="99">
        <f t="shared" ref="D60:E61" si="2">D57*1500</f>
        <v>0</v>
      </c>
      <c r="E60" s="99">
        <f t="shared" si="2"/>
        <v>120000</v>
      </c>
      <c r="F60" s="23"/>
    </row>
    <row r="61" spans="2:6" ht="15.75" x14ac:dyDescent="0.25">
      <c r="B61" s="21" t="s">
        <v>62</v>
      </c>
      <c r="C61" s="47">
        <f>C58*1500</f>
        <v>150000</v>
      </c>
      <c r="D61" s="47">
        <f t="shared" si="2"/>
        <v>135000</v>
      </c>
      <c r="E61" s="47">
        <f t="shared" si="2"/>
        <v>120000</v>
      </c>
      <c r="F61" s="23"/>
    </row>
    <row r="62" spans="2:6" ht="15.75" x14ac:dyDescent="0.25">
      <c r="B62" s="21"/>
      <c r="C62" s="13"/>
      <c r="D62" s="13"/>
      <c r="E62" s="13"/>
      <c r="F62" s="23"/>
    </row>
    <row r="63" spans="2:6" ht="30" x14ac:dyDescent="0.25">
      <c r="B63" s="49" t="s">
        <v>234</v>
      </c>
      <c r="C63" s="51">
        <f>C57*500</f>
        <v>0</v>
      </c>
      <c r="D63" s="51">
        <f t="shared" ref="D63:E64" si="3">D57*500</f>
        <v>0</v>
      </c>
      <c r="E63" s="51">
        <f t="shared" si="3"/>
        <v>40000</v>
      </c>
      <c r="F63" s="24"/>
    </row>
    <row r="64" spans="2:6" ht="15.75" x14ac:dyDescent="0.25">
      <c r="B64" s="26" t="s">
        <v>62</v>
      </c>
      <c r="C64" s="65">
        <f>C58*500</f>
        <v>50000</v>
      </c>
      <c r="D64" s="65">
        <f t="shared" si="3"/>
        <v>45000</v>
      </c>
      <c r="E64" s="65">
        <f t="shared" si="3"/>
        <v>40000</v>
      </c>
      <c r="F64" s="27"/>
    </row>
    <row r="65" spans="2:6" ht="15.75" thickBot="1" x14ac:dyDescent="0.3">
      <c r="B65" s="28"/>
      <c r="C65" s="29"/>
      <c r="D65" s="29"/>
      <c r="E65" s="29"/>
      <c r="F65" s="30"/>
    </row>
    <row r="66" spans="2:6" x14ac:dyDescent="0.25">
      <c r="B66" s="15"/>
      <c r="C66" s="31"/>
      <c r="D66" s="31"/>
      <c r="E66" s="31"/>
      <c r="F66" s="31"/>
    </row>
    <row r="67" spans="2:6" x14ac:dyDescent="0.25">
      <c r="B67" s="15"/>
      <c r="C67" s="31"/>
      <c r="D67" s="31"/>
      <c r="E67" s="31"/>
      <c r="F67" s="31"/>
    </row>
    <row r="68" spans="2:6" ht="15.75" thickBot="1" x14ac:dyDescent="0.3">
      <c r="B68" s="15"/>
      <c r="C68" s="31"/>
      <c r="D68" s="31"/>
      <c r="E68" s="31"/>
      <c r="F68" s="31"/>
    </row>
    <row r="69" spans="2:6" ht="21" x14ac:dyDescent="0.35">
      <c r="B69" s="45" t="s">
        <v>236</v>
      </c>
      <c r="C69" s="32"/>
      <c r="D69" s="32"/>
      <c r="E69" s="32"/>
      <c r="F69" s="33"/>
    </row>
    <row r="70" spans="2:6" ht="15.75" x14ac:dyDescent="0.25">
      <c r="B70" s="18"/>
      <c r="C70" s="19" t="s">
        <v>244</v>
      </c>
      <c r="D70" s="19" t="s">
        <v>242</v>
      </c>
      <c r="E70" s="19" t="s">
        <v>243</v>
      </c>
      <c r="F70" s="20"/>
    </row>
    <row r="71" spans="2:6" x14ac:dyDescent="0.25">
      <c r="B71" s="34"/>
      <c r="C71" s="19">
        <v>2018</v>
      </c>
      <c r="D71" s="19">
        <v>2017</v>
      </c>
      <c r="E71" s="19">
        <v>2016</v>
      </c>
      <c r="F71" s="35"/>
    </row>
    <row r="72" spans="2:6" x14ac:dyDescent="0.25">
      <c r="B72" s="34"/>
      <c r="C72" s="36"/>
      <c r="D72" s="36"/>
      <c r="E72" s="36"/>
      <c r="F72" s="35"/>
    </row>
    <row r="73" spans="2:6" ht="47.25" x14ac:dyDescent="0.25">
      <c r="B73" s="52" t="s">
        <v>217</v>
      </c>
      <c r="C73" s="99"/>
      <c r="D73" s="46"/>
      <c r="E73" s="46">
        <v>2</v>
      </c>
      <c r="F73" s="35"/>
    </row>
    <row r="74" spans="2:6" ht="15.75" x14ac:dyDescent="0.25">
      <c r="B74" s="26" t="s">
        <v>62</v>
      </c>
      <c r="C74" s="64">
        <v>5</v>
      </c>
      <c r="D74" s="64">
        <v>4</v>
      </c>
      <c r="E74" s="64">
        <v>3</v>
      </c>
      <c r="F74" s="63"/>
    </row>
    <row r="75" spans="2:6" x14ac:dyDescent="0.25">
      <c r="B75" s="34"/>
      <c r="C75" s="36"/>
      <c r="D75" s="36"/>
      <c r="E75" s="36"/>
      <c r="F75" s="35"/>
    </row>
    <row r="76" spans="2:6" ht="47.25" x14ac:dyDescent="0.25">
      <c r="B76" s="58" t="s">
        <v>218</v>
      </c>
      <c r="C76" s="72"/>
      <c r="D76" s="72"/>
      <c r="E76" s="72">
        <v>100</v>
      </c>
      <c r="F76" s="35"/>
    </row>
    <row r="77" spans="2:6" ht="15.75" x14ac:dyDescent="0.25">
      <c r="B77" s="26" t="s">
        <v>62</v>
      </c>
      <c r="C77" s="47">
        <v>100</v>
      </c>
      <c r="D77" s="47">
        <v>90</v>
      </c>
      <c r="E77" s="47">
        <v>80</v>
      </c>
      <c r="F77" s="35"/>
    </row>
    <row r="78" spans="2:6" ht="15.75" x14ac:dyDescent="0.25">
      <c r="B78" s="37"/>
      <c r="C78" s="38"/>
      <c r="D78" s="38"/>
      <c r="E78" s="38"/>
      <c r="F78" s="35"/>
    </row>
    <row r="79" spans="2:6" ht="15.75" thickBot="1" x14ac:dyDescent="0.3">
      <c r="B79" s="28"/>
      <c r="C79" s="39"/>
      <c r="D79" s="39"/>
      <c r="E79" s="39"/>
      <c r="F79" s="40"/>
    </row>
    <row r="81" spans="2:6" ht="15.75" thickBot="1" x14ac:dyDescent="0.3"/>
    <row r="82" spans="2:6" ht="21" x14ac:dyDescent="0.35">
      <c r="B82" s="45" t="s">
        <v>70</v>
      </c>
      <c r="C82" s="16"/>
      <c r="D82" s="16"/>
      <c r="E82" s="16"/>
      <c r="F82" s="17"/>
    </row>
    <row r="83" spans="2:6" ht="15.75" x14ac:dyDescent="0.25">
      <c r="B83" s="18"/>
      <c r="C83" s="19" t="s">
        <v>244</v>
      </c>
      <c r="D83" s="19" t="s">
        <v>242</v>
      </c>
      <c r="E83" s="19" t="s">
        <v>243</v>
      </c>
      <c r="F83" s="20"/>
    </row>
    <row r="84" spans="2:6" x14ac:dyDescent="0.25">
      <c r="B84" s="34"/>
      <c r="C84" s="19">
        <v>2018</v>
      </c>
      <c r="D84" s="19">
        <v>2017</v>
      </c>
      <c r="E84" s="19">
        <v>2016</v>
      </c>
      <c r="F84" s="23"/>
    </row>
    <row r="85" spans="2:6" x14ac:dyDescent="0.25">
      <c r="B85" s="34"/>
      <c r="C85" s="19"/>
      <c r="D85" s="19"/>
      <c r="E85" s="19"/>
      <c r="F85" s="23"/>
    </row>
    <row r="86" spans="2:6" ht="31.5" x14ac:dyDescent="0.25">
      <c r="B86" s="53" t="s">
        <v>237</v>
      </c>
      <c r="C86" s="99"/>
      <c r="D86" s="99"/>
      <c r="E86" s="99">
        <v>5000</v>
      </c>
      <c r="F86" s="23"/>
    </row>
    <row r="87" spans="2:6" ht="15.75" x14ac:dyDescent="0.25">
      <c r="B87" s="26" t="s">
        <v>62</v>
      </c>
      <c r="C87" s="64">
        <f>C58*100*(C90/100)</f>
        <v>7000</v>
      </c>
      <c r="D87" s="64">
        <v>6000</v>
      </c>
      <c r="E87" s="64">
        <v>5000</v>
      </c>
      <c r="F87" s="42"/>
    </row>
    <row r="88" spans="2:6" ht="15.75" x14ac:dyDescent="0.25">
      <c r="B88" s="26"/>
      <c r="C88" s="13"/>
      <c r="D88" s="13"/>
      <c r="E88" s="13"/>
      <c r="F88" s="42"/>
    </row>
    <row r="89" spans="2:6" ht="31.5" x14ac:dyDescent="0.25">
      <c r="B89" s="58" t="s">
        <v>238</v>
      </c>
      <c r="C89" s="72"/>
      <c r="D89" s="72"/>
      <c r="E89" s="72">
        <v>70</v>
      </c>
      <c r="F89" s="42"/>
    </row>
    <row r="90" spans="2:6" ht="15.75" x14ac:dyDescent="0.25">
      <c r="B90" s="26" t="s">
        <v>62</v>
      </c>
      <c r="C90" s="47">
        <v>70</v>
      </c>
      <c r="D90" s="47">
        <v>60</v>
      </c>
      <c r="E90" s="47">
        <v>60</v>
      </c>
      <c r="F90" s="42"/>
    </row>
    <row r="91" spans="2:6" ht="15.75" x14ac:dyDescent="0.25">
      <c r="B91" s="26"/>
      <c r="C91" s="13"/>
      <c r="D91" s="13"/>
      <c r="E91" s="13"/>
      <c r="F91" s="42"/>
    </row>
    <row r="92" spans="2:6" ht="15.75" thickBot="1" x14ac:dyDescent="0.3">
      <c r="B92" s="28"/>
      <c r="C92" s="39"/>
      <c r="D92" s="39"/>
      <c r="E92" s="39"/>
      <c r="F92" s="30"/>
    </row>
  </sheetData>
  <sheetProtection selectLockedCells="1"/>
  <protectedRanges>
    <protectedRange sqref="C4 C6 B12:B13 B8 E12:E14 C17 C20 B29 B32 B25 B38 B42 B56:B57 B52 E56:E58 C61 C64 B73 B76 B69 B82 B86 C50 B19:C19 B16:C16 C13:D14 D16:E17 C29:E30 C32:E33 B63:C63 B60:C60 C57:D58 C76:E77 C73:E74 D19:E20 D60:E61 D63:E64" name="Range1"/>
  </protectedRanges>
  <mergeCells count="1">
    <mergeCell ref="B2:E2"/>
  </mergeCells>
  <conditionalFormatting sqref="B11">
    <cfRule type="expression" priority="3">
      <formula>#REF!</formula>
    </cfRule>
    <cfRule type="iconSet" priority="4">
      <iconSet>
        <cfvo type="percent" val="0"/>
        <cfvo type="percent" val="33"/>
        <cfvo type="percent" val="67"/>
      </iconSet>
    </cfRule>
  </conditionalFormatting>
  <conditionalFormatting sqref="B55">
    <cfRule type="expression" priority="1">
      <formula>#REF!</formula>
    </cfRule>
    <cfRule type="iconSet" priority="2">
      <iconSet>
        <cfvo type="percent" val="0"/>
        <cfvo type="percent" val="33"/>
        <cfvo type="percent" val="67"/>
      </iconSet>
    </cfRule>
  </conditionalFormatting>
  <conditionalFormatting sqref="B10">
    <cfRule type="iconSet" priority="5">
      <iconSet iconSet="3TrafficLights2">
        <cfvo type="percent" val="0"/>
        <cfvo type="percent" val="10"/>
        <cfvo type="percent" val="20"/>
      </iconSet>
    </cfRule>
    <cfRule type="expression" priority="6">
      <formula>$E$13/$E$14</formula>
    </cfRule>
    <cfRule type="expression" priority="7">
      <formula>$E$13/$E$14</formula>
    </cfRule>
  </conditionalFormatting>
  <conditionalFormatting sqref="B54">
    <cfRule type="iconSet" priority="8">
      <iconSet iconSet="3TrafficLights2">
        <cfvo type="percent" val="0"/>
        <cfvo type="percent" val="10"/>
        <cfvo type="percent" val="20"/>
      </iconSet>
    </cfRule>
    <cfRule type="expression" priority="9">
      <formula>$E$13/$E$14</formula>
    </cfRule>
    <cfRule type="expression" priority="10">
      <formula>$E$13/$E$14</formula>
    </cfRule>
  </conditionalFormatting>
  <pageMargins left="0.7" right="0.7" top="0.75" bottom="0.75" header="0.3" footer="0.3"/>
  <pageSetup paperSize="9" scale="5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Sheet5!$A$1:$H$1</xm:f>
          </x14:formula1>
          <xm:sqref>C6 C50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sheetPr>
  <dimension ref="A1:U41"/>
  <sheetViews>
    <sheetView zoomScale="93" zoomScaleNormal="93" workbookViewId="0">
      <selection activeCell="N21" sqref="N21"/>
    </sheetView>
  </sheetViews>
  <sheetFormatPr defaultColWidth="8.5703125" defaultRowHeight="15" x14ac:dyDescent="0.25"/>
  <cols>
    <col min="1" max="1" width="6.5703125" style="1" customWidth="1"/>
    <col min="2" max="2" width="14.85546875" style="1" customWidth="1"/>
    <col min="3" max="6" width="8.5703125" style="1"/>
    <col min="7" max="7" width="5" style="1" customWidth="1"/>
    <col min="8" max="8" width="6.85546875" style="1" customWidth="1"/>
    <col min="9" max="9" width="8.5703125" style="1"/>
    <col min="10" max="10" width="4.28515625" style="1" customWidth="1"/>
    <col min="11" max="11" width="13.85546875" style="1" customWidth="1"/>
    <col min="12" max="14" width="8.5703125" style="1"/>
    <col min="15" max="15" width="5.85546875" style="1" customWidth="1"/>
    <col min="16" max="16" width="12.140625" style="1" customWidth="1"/>
    <col min="17" max="16384" width="8.5703125" style="1"/>
  </cols>
  <sheetData>
    <row r="1" spans="1:21" ht="21" x14ac:dyDescent="0.35">
      <c r="A1" s="103" t="s">
        <v>245</v>
      </c>
      <c r="B1" s="102"/>
    </row>
    <row r="2" spans="1:21" s="62" customFormat="1" ht="21" x14ac:dyDescent="0.35">
      <c r="A2" s="61" t="str">
        <f>CONCATENATE('Input Sheet_Future (1c)'!C4, "'s Social Value Dashboard (Now and Future)")</f>
        <v>Absolutely Social's Social Value Dashboard (Now and Future)</v>
      </c>
      <c r="I2" s="74"/>
      <c r="J2" s="75"/>
      <c r="K2" s="74"/>
      <c r="L2" s="74" t="s">
        <v>75</v>
      </c>
      <c r="M2" s="75">
        <v>1.1000000000000001</v>
      </c>
      <c r="N2" s="74" t="s">
        <v>78</v>
      </c>
    </row>
    <row r="3" spans="1:21" x14ac:dyDescent="0.25">
      <c r="I3" s="74"/>
      <c r="J3" s="75"/>
      <c r="K3" s="74"/>
      <c r="M3" s="75">
        <v>0.95</v>
      </c>
      <c r="N3" s="74" t="s">
        <v>76</v>
      </c>
    </row>
    <row r="4" spans="1:21" x14ac:dyDescent="0.25">
      <c r="I4" s="74"/>
      <c r="J4" s="75"/>
      <c r="K4" s="74"/>
      <c r="M4" s="75">
        <v>0.85</v>
      </c>
      <c r="N4" s="74" t="s">
        <v>77</v>
      </c>
    </row>
    <row r="5" spans="1:21" ht="18.75" x14ac:dyDescent="0.3">
      <c r="A5" s="57" t="str">
        <f>'Input Sheet_Future (1c)'!B8</f>
        <v>Outcome: Improve Employment Opportunities</v>
      </c>
      <c r="I5" s="73"/>
    </row>
    <row r="6" spans="1:21" s="71" customFormat="1" ht="30" customHeight="1" x14ac:dyDescent="0.25">
      <c r="A6" s="68">
        <f>'Input Sheet_Future (1c)'!E13/'Input Sheet_Future (1c)'!E14</f>
        <v>1</v>
      </c>
      <c r="B6" s="116" t="str">
        <f>'Input Sheet_Future (1c)'!$B$13</f>
        <v>Number of employment opportunities (Full time)</v>
      </c>
      <c r="C6" s="117"/>
      <c r="D6" s="117"/>
      <c r="E6" s="117"/>
      <c r="F6" s="117"/>
      <c r="G6" s="70"/>
      <c r="H6" s="68">
        <f>'Input Sheet_Future (1c)'!E16/'Input Sheet_Future (1c)'!E17</f>
        <v>0.5</v>
      </c>
      <c r="I6" s="116" t="str">
        <f>'Input Sheet_Future (1c)'!B16</f>
        <v>Number of beneficiaries provided with employment opportunities in last 12 months</v>
      </c>
      <c r="J6" s="117"/>
      <c r="K6" s="117"/>
      <c r="L6" s="117"/>
      <c r="M6" s="117"/>
      <c r="N6" s="117"/>
      <c r="O6" s="68">
        <f>'Input Sheet_Future (1c)'!E19/'Input Sheet_Future (1c)'!E20</f>
        <v>0.35612535612535612</v>
      </c>
      <c r="P6" s="116" t="str">
        <f>'Input Sheet_Future (1c)'!B19</f>
        <v xml:space="preserve">Dollar value of employment positions for beneficiaries 
(eg the total income of the beneficiaries in last 12 months) </v>
      </c>
      <c r="Q6" s="117"/>
      <c r="R6" s="117"/>
      <c r="S6" s="117"/>
      <c r="T6" s="117"/>
      <c r="U6" s="117"/>
    </row>
    <row r="7" spans="1:21" s="2" customFormat="1" x14ac:dyDescent="0.25">
      <c r="C7" s="124">
        <f>'Input Sheet_Future (1c)'!E12</f>
        <v>0</v>
      </c>
      <c r="D7" s="121"/>
      <c r="E7" s="121"/>
      <c r="F7" s="121"/>
      <c r="G7" s="121"/>
      <c r="H7" s="121"/>
    </row>
    <row r="8" spans="1:21" s="2" customFormat="1" x14ac:dyDescent="0.25"/>
    <row r="9" spans="1:21" x14ac:dyDescent="0.25">
      <c r="B9" s="2"/>
      <c r="C9" s="2"/>
    </row>
    <row r="10" spans="1:21" x14ac:dyDescent="0.25">
      <c r="B10" s="2"/>
      <c r="C10" s="2"/>
    </row>
    <row r="11" spans="1:21" x14ac:dyDescent="0.25">
      <c r="B11" s="2"/>
      <c r="C11" s="2"/>
    </row>
    <row r="12" spans="1:21" x14ac:dyDescent="0.25">
      <c r="B12" s="2"/>
      <c r="C12" s="2"/>
    </row>
    <row r="13" spans="1:21" x14ac:dyDescent="0.25">
      <c r="B13" s="2"/>
      <c r="C13" s="2"/>
    </row>
    <row r="14" spans="1:21" x14ac:dyDescent="0.25">
      <c r="B14" s="2"/>
      <c r="C14" s="2"/>
    </row>
    <row r="15" spans="1:21" x14ac:dyDescent="0.25">
      <c r="B15" s="2"/>
      <c r="C15" s="2"/>
    </row>
    <row r="16" spans="1:21" s="2" customFormat="1" x14ac:dyDescent="0.25"/>
    <row r="20" spans="1:13" ht="18.75" x14ac:dyDescent="0.3">
      <c r="A20" s="57" t="str">
        <f>'Input Sheet_Future (1c)'!B25</f>
        <v>Outcome: Increase Security of Income</v>
      </c>
    </row>
    <row r="21" spans="1:13" ht="18.75" x14ac:dyDescent="0.3">
      <c r="A21" s="57"/>
    </row>
    <row r="22" spans="1:13" s="69" customFormat="1" ht="47.1" customHeight="1" x14ac:dyDescent="0.25">
      <c r="A22" s="68">
        <f>'Input Sheet_Future (1c)'!E29/'Input Sheet_Future (1c)'!E30</f>
        <v>0.66666666666666663</v>
      </c>
      <c r="B22" s="118" t="str">
        <f>'Input Sheet_Future (1c)'!B29</f>
        <v>Number of beneficiaries with a higher income/disposable income level compared to previous period</v>
      </c>
      <c r="C22" s="118"/>
      <c r="D22" s="118"/>
      <c r="E22" s="118"/>
      <c r="H22" s="68">
        <f>'Input Sheet_Future (1c)'!E32/'Input Sheet_Future (1c)'!E33</f>
        <v>0.5</v>
      </c>
      <c r="I22" s="118" t="str">
        <f>'Input Sheet_Future (1c)'!B32</f>
        <v>Number of members in beneficiaries' families or other related parties that benefit from increase in income/disposable income</v>
      </c>
      <c r="J22" s="119"/>
      <c r="K22" s="119"/>
      <c r="L22" s="119"/>
      <c r="M22" s="119"/>
    </row>
    <row r="23" spans="1:13" x14ac:dyDescent="0.25">
      <c r="B23" s="2"/>
    </row>
    <row r="24" spans="1:13" x14ac:dyDescent="0.25">
      <c r="B24" s="2"/>
    </row>
    <row r="25" spans="1:13" x14ac:dyDescent="0.25">
      <c r="B25" s="2"/>
    </row>
    <row r="26" spans="1:13" x14ac:dyDescent="0.25">
      <c r="B26" s="2"/>
    </row>
    <row r="39" spans="1:15" ht="18.75" x14ac:dyDescent="0.3">
      <c r="A39" s="57" t="str">
        <f>'Input Sheet_Future (1c)'!B38</f>
        <v>Outcome: Improve Well Being</v>
      </c>
    </row>
    <row r="40" spans="1:15" s="59" customFormat="1" ht="14.45" customHeight="1" x14ac:dyDescent="0.25">
      <c r="B40" s="120"/>
      <c r="C40" s="122"/>
      <c r="D40" s="122"/>
      <c r="E40" s="122"/>
      <c r="F40" s="122"/>
      <c r="G40" s="122"/>
      <c r="H40" s="122"/>
      <c r="I40" s="120"/>
      <c r="J40" s="123"/>
      <c r="K40" s="123"/>
      <c r="L40" s="123"/>
      <c r="M40" s="123"/>
      <c r="N40" s="123"/>
      <c r="O40" s="123"/>
    </row>
    <row r="41" spans="1:15" s="59" customFormat="1" ht="30.6" customHeight="1" x14ac:dyDescent="0.25">
      <c r="A41" s="68">
        <f>'Input Sheet_Future (1c)'!E42/'Input Sheet_Future (1c)'!E43</f>
        <v>0.66666666666666663</v>
      </c>
      <c r="B41" s="120" t="str">
        <f>'Input Sheet_Future (1c)'!B42</f>
        <v>Number of beneficiaries that have experienced a higher level of well being eg due to job satisfaction</v>
      </c>
      <c r="C41" s="121"/>
      <c r="D41" s="121"/>
      <c r="E41" s="121"/>
      <c r="F41" s="121"/>
      <c r="G41" s="101"/>
      <c r="H41" s="68">
        <f>'Input Sheet_Future (1c)'!E45/'Input Sheet_Future (1c)'!E46</f>
        <v>1.333333333333333</v>
      </c>
      <c r="I41" s="120" t="str">
        <f>'Input Sheet_Future (1c)'!B45</f>
        <v>% of beneficiaries that have experienced a higher level of well being eg due to job satisfaction</v>
      </c>
      <c r="J41" s="121"/>
      <c r="K41" s="121"/>
      <c r="L41" s="121"/>
      <c r="M41" s="121"/>
      <c r="N41" s="101"/>
      <c r="O41" s="101"/>
    </row>
  </sheetData>
  <mergeCells count="10">
    <mergeCell ref="B41:F41"/>
    <mergeCell ref="I41:M41"/>
    <mergeCell ref="B6:F6"/>
    <mergeCell ref="I6:N6"/>
    <mergeCell ref="P6:U6"/>
    <mergeCell ref="C7:H7"/>
    <mergeCell ref="B22:E22"/>
    <mergeCell ref="I22:M22"/>
    <mergeCell ref="B40:H40"/>
    <mergeCell ref="I40:O40"/>
  </mergeCells>
  <conditionalFormatting sqref="A6">
    <cfRule type="iconSet" priority="9">
      <iconSet>
        <cfvo type="percent" val="0"/>
        <cfvo type="num" val="0.9"/>
        <cfvo type="num" val="1"/>
      </iconSet>
    </cfRule>
  </conditionalFormatting>
  <conditionalFormatting sqref="O6">
    <cfRule type="iconSet" priority="10">
      <iconSet>
        <cfvo type="percent" val="0"/>
        <cfvo type="num" val="0.9"/>
        <cfvo type="num" val="1"/>
      </iconSet>
    </cfRule>
  </conditionalFormatting>
  <conditionalFormatting sqref="A22">
    <cfRule type="iconSet" priority="8">
      <iconSet>
        <cfvo type="percent" val="0"/>
        <cfvo type="num" val="0.9"/>
        <cfvo type="num" val="1"/>
      </iconSet>
    </cfRule>
  </conditionalFormatting>
  <conditionalFormatting sqref="H22">
    <cfRule type="iconSet" priority="7">
      <iconSet>
        <cfvo type="percent" val="0"/>
        <cfvo type="num" val="0.9"/>
        <cfvo type="num" val="1"/>
      </iconSet>
    </cfRule>
  </conditionalFormatting>
  <conditionalFormatting sqref="A41">
    <cfRule type="iconSet" priority="2">
      <iconSet>
        <cfvo type="percent" val="0"/>
        <cfvo type="num" val="0.9"/>
        <cfvo type="num" val="1"/>
      </iconSet>
    </cfRule>
    <cfRule type="iconSet" priority="3">
      <iconSet iconSet="5Quarters">
        <cfvo type="percent" val="0"/>
        <cfvo type="num" val="0.4"/>
        <cfvo type="num" val="0.6"/>
        <cfvo type="num" val="0.8"/>
        <cfvo type="num" val="1"/>
      </iconSet>
    </cfRule>
  </conditionalFormatting>
  <conditionalFormatting sqref="H41">
    <cfRule type="iconSet" priority="6">
      <iconSet>
        <cfvo type="percent" val="0"/>
        <cfvo type="num" val="0.9"/>
        <cfvo type="num" val="1"/>
      </iconSet>
    </cfRule>
  </conditionalFormatting>
  <conditionalFormatting sqref="J2:J4">
    <cfRule type="iconSet" priority="5">
      <iconSet>
        <cfvo type="percent" val="0"/>
        <cfvo type="num" val="0.9"/>
        <cfvo type="num" val="1"/>
      </iconSet>
    </cfRule>
  </conditionalFormatting>
  <conditionalFormatting sqref="H6">
    <cfRule type="iconSet" priority="4">
      <iconSet>
        <cfvo type="percent" val="0"/>
        <cfvo type="num" val="0.7"/>
        <cfvo type="num" val="0.9"/>
      </iconSet>
    </cfRule>
  </conditionalFormatting>
  <conditionalFormatting sqref="M2:M4">
    <cfRule type="iconSet" priority="1">
      <iconSet>
        <cfvo type="percent" val="0"/>
        <cfvo type="num" val="0.9"/>
        <cfvo type="num" val="1"/>
      </iconSet>
    </cfRule>
  </conditionalFormatting>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H4"/>
  <sheetViews>
    <sheetView workbookViewId="0">
      <selection activeCell="C9" sqref="C9"/>
    </sheetView>
  </sheetViews>
  <sheetFormatPr defaultColWidth="8.5703125" defaultRowHeight="15" x14ac:dyDescent="0.25"/>
  <cols>
    <col min="1" max="1" width="20.5703125" style="4" customWidth="1"/>
    <col min="2" max="2" width="16.140625" style="4" customWidth="1"/>
    <col min="3" max="3" width="16.5703125" style="4" customWidth="1"/>
    <col min="4" max="16384" width="8.5703125" style="4"/>
  </cols>
  <sheetData>
    <row r="1" spans="1:8" x14ac:dyDescent="0.25">
      <c r="A1" s="4" t="s">
        <v>51</v>
      </c>
      <c r="B1" s="4" t="s">
        <v>52</v>
      </c>
      <c r="C1" s="4" t="s">
        <v>53</v>
      </c>
      <c r="D1" s="4" t="s">
        <v>54</v>
      </c>
      <c r="E1" s="4" t="s">
        <v>55</v>
      </c>
      <c r="F1" s="4" t="s">
        <v>56</v>
      </c>
      <c r="G1" s="4" t="s">
        <v>57</v>
      </c>
      <c r="H1" s="4" t="s">
        <v>58</v>
      </c>
    </row>
    <row r="2" spans="1:8" x14ac:dyDescent="0.25">
      <c r="A2" s="5" t="s">
        <v>59</v>
      </c>
      <c r="B2" s="7" t="s">
        <v>30</v>
      </c>
      <c r="C2" s="8" t="s">
        <v>33</v>
      </c>
      <c r="D2" s="9" t="s">
        <v>36</v>
      </c>
      <c r="E2" s="6" t="s">
        <v>39</v>
      </c>
      <c r="F2" s="10" t="s">
        <v>42</v>
      </c>
      <c r="G2" s="9" t="s">
        <v>45</v>
      </c>
      <c r="H2" s="6" t="s">
        <v>48</v>
      </c>
    </row>
    <row r="3" spans="1:8" x14ac:dyDescent="0.25">
      <c r="A3" s="5" t="s">
        <v>24</v>
      </c>
      <c r="B3" s="7" t="s">
        <v>31</v>
      </c>
      <c r="C3" s="8" t="s">
        <v>34</v>
      </c>
      <c r="D3" s="9" t="s">
        <v>37</v>
      </c>
      <c r="E3" s="6" t="s">
        <v>40</v>
      </c>
      <c r="F3" s="10" t="s">
        <v>43</v>
      </c>
      <c r="G3" s="9" t="s">
        <v>46</v>
      </c>
      <c r="H3" s="6" t="s">
        <v>49</v>
      </c>
    </row>
    <row r="4" spans="1:8" x14ac:dyDescent="0.25">
      <c r="A4" s="5" t="s">
        <v>25</v>
      </c>
      <c r="B4" s="7" t="s">
        <v>32</v>
      </c>
      <c r="C4" s="8" t="s">
        <v>35</v>
      </c>
      <c r="D4" s="9" t="s">
        <v>38</v>
      </c>
      <c r="E4" s="6" t="s">
        <v>41</v>
      </c>
      <c r="F4" s="10" t="s">
        <v>44</v>
      </c>
      <c r="G4" s="9" t="s">
        <v>47</v>
      </c>
      <c r="H4" s="6" t="s">
        <v>50</v>
      </c>
    </row>
  </sheetData>
  <dataValidations count="1">
    <dataValidation type="list" allowBlank="1" showInputMessage="1" showErrorMessage="1" sqref="A2:A4" xr:uid="{00000000-0002-0000-0800-000000000000}">
      <formula1>$A$1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Introduction</vt:lpstr>
      <vt:lpstr>IndicatorList</vt:lpstr>
      <vt:lpstr>Input Sheet (1a)</vt:lpstr>
      <vt:lpstr>Dashboard (1a)</vt:lpstr>
      <vt:lpstr>Input Sheet (1b)</vt:lpstr>
      <vt:lpstr>Dashboard (1b)</vt:lpstr>
      <vt:lpstr>Input Sheet_Future (1c)</vt:lpstr>
      <vt:lpstr>Dashboard_Future (1c) </vt:lpstr>
      <vt:lpstr>Sheet5</vt:lpstr>
      <vt:lpstr>HealthList</vt:lpstr>
      <vt:lpstr>List</vt:lpstr>
      <vt:lpstr>IndicatorList!Print_Titles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Pauline Tan</dc:creator>
  <cp:lastModifiedBy>Ng Hui Yi</cp:lastModifiedBy>
  <cp:lastPrinted>2016-10-23T03:13:25Z</cp:lastPrinted>
  <dcterms:created xsi:type="dcterms:W3CDTF">2016-02-15T01:19:14Z</dcterms:created>
  <dcterms:modified xsi:type="dcterms:W3CDTF">2017-08-30T04:38:10Z</dcterms:modified>
</cp:coreProperties>
</file>